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matej\Documents\AI\MMDS\2026\7 - Page Rank &amp; Link Spam\"/>
    </mc:Choice>
  </mc:AlternateContent>
  <xr:revisionPtr revIDLastSave="0" documentId="13_ncr:1_{832EABA6-4C45-4349-AC47-B5A9987F60B9}" xr6:coauthVersionLast="47" xr6:coauthVersionMax="47" xr10:uidLastSave="{00000000-0000-0000-0000-000000000000}"/>
  <bookViews>
    <workbookView xWindow="2268" yWindow="2268" windowWidth="17280" windowHeight="9420" firstSheet="2" activeTab="2" xr2:uid="{00000000-000D-0000-FFFF-FFFF00000000}"/>
  </bookViews>
  <sheets>
    <sheet name="PageRank-3x3" sheetId="1" r:id="rId1"/>
    <sheet name="PageRank-4x4" sheetId="6" r:id="rId2"/>
    <sheet name="TS PageRank" sheetId="8" r:id="rId3"/>
    <sheet name="HITS" sheetId="9" r:id="rId4"/>
    <sheet name="Exercise 1" sheetId="11" r:id="rId5"/>
    <sheet name="Exercise 2" sheetId="12" r:id="rId6"/>
    <sheet name="Exercise 3" sheetId="13" r:id="rId7"/>
    <sheet name="Exercise 4" sheetId="14" r:id="rId8"/>
    <sheet name="Exercise 5" sheetId="15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8" l="1"/>
  <c r="E11" i="8"/>
  <c r="D11" i="8"/>
  <c r="C11" i="8"/>
  <c r="F10" i="8"/>
  <c r="E10" i="8"/>
  <c r="D10" i="8"/>
  <c r="C10" i="8"/>
  <c r="F9" i="8"/>
  <c r="E9" i="8"/>
  <c r="D9" i="8"/>
  <c r="C9" i="8"/>
  <c r="D30" i="12"/>
  <c r="D35" i="12" s="1"/>
  <c r="D29" i="12"/>
  <c r="D34" i="12" s="1"/>
  <c r="D28" i="12"/>
  <c r="D33" i="12" s="1"/>
  <c r="D27" i="12"/>
  <c r="D32" i="12" s="1"/>
  <c r="AC18" i="12"/>
  <c r="AC17" i="12"/>
  <c r="AC16" i="12"/>
  <c r="AC15" i="12"/>
  <c r="AA15" i="15"/>
  <c r="AA14" i="15"/>
  <c r="AA13" i="15"/>
  <c r="C5" i="15"/>
  <c r="G5" i="15" s="1"/>
  <c r="AB25" i="15"/>
  <c r="A25" i="15"/>
  <c r="AB24" i="15"/>
  <c r="A24" i="15"/>
  <c r="AB23" i="15"/>
  <c r="AB21" i="15" s="1"/>
  <c r="A23" i="15"/>
  <c r="AB15" i="15"/>
  <c r="A15" i="15"/>
  <c r="AB14" i="15"/>
  <c r="AB11" i="15" s="1"/>
  <c r="A14" i="15"/>
  <c r="AB13" i="15"/>
  <c r="A13" i="15"/>
  <c r="E10" i="15"/>
  <c r="D10" i="15"/>
  <c r="C10" i="15"/>
  <c r="E9" i="15"/>
  <c r="D9" i="15"/>
  <c r="C9" i="15"/>
  <c r="H8" i="15"/>
  <c r="E8" i="15"/>
  <c r="D8" i="15"/>
  <c r="C8" i="15"/>
  <c r="A8" i="15"/>
  <c r="I9" i="15" s="1"/>
  <c r="I5" i="15"/>
  <c r="H5" i="15"/>
  <c r="D5" i="15"/>
  <c r="I4" i="15"/>
  <c r="H4" i="15"/>
  <c r="C4" i="15"/>
  <c r="G4" i="15" s="1"/>
  <c r="I3" i="15"/>
  <c r="H3" i="15"/>
  <c r="D3" i="15"/>
  <c r="G3" i="15"/>
  <c r="E27" i="12" l="1"/>
  <c r="E32" i="12" s="1"/>
  <c r="E28" i="12"/>
  <c r="E33" i="12" s="1"/>
  <c r="E29" i="12"/>
  <c r="E30" i="12"/>
  <c r="E35" i="12" s="1"/>
  <c r="E34" i="12"/>
  <c r="L5" i="15"/>
  <c r="B24" i="15"/>
  <c r="L6" i="15"/>
  <c r="M6" i="15"/>
  <c r="B23" i="15"/>
  <c r="B27" i="15" s="1"/>
  <c r="I8" i="15"/>
  <c r="M5" i="15" s="1"/>
  <c r="G10" i="15"/>
  <c r="K7" i="15" s="1"/>
  <c r="H10" i="15"/>
  <c r="G9" i="15"/>
  <c r="K6" i="15" s="1"/>
  <c r="I10" i="15"/>
  <c r="M7" i="15" s="1"/>
  <c r="H9" i="15"/>
  <c r="G8" i="15"/>
  <c r="K5" i="15" s="1"/>
  <c r="F30" i="12" l="1"/>
  <c r="F29" i="12"/>
  <c r="F28" i="12"/>
  <c r="F27" i="12"/>
  <c r="B14" i="15"/>
  <c r="B28" i="15"/>
  <c r="B13" i="15"/>
  <c r="B25" i="15"/>
  <c r="C24" i="15" s="1"/>
  <c r="L7" i="15"/>
  <c r="B15" i="15" s="1"/>
  <c r="G30" i="12" l="1"/>
  <c r="G29" i="12"/>
  <c r="G34" i="12" s="1"/>
  <c r="G28" i="12"/>
  <c r="G27" i="12"/>
  <c r="F32" i="12"/>
  <c r="G35" i="12"/>
  <c r="F33" i="12"/>
  <c r="F34" i="12"/>
  <c r="F35" i="12"/>
  <c r="C28" i="15"/>
  <c r="C23" i="15"/>
  <c r="C13" i="15"/>
  <c r="C15" i="15"/>
  <c r="B29" i="15"/>
  <c r="B18" i="15"/>
  <c r="B17" i="15"/>
  <c r="C14" i="15"/>
  <c r="B19" i="15"/>
  <c r="C25" i="15"/>
  <c r="H30" i="12" l="1"/>
  <c r="H29" i="12"/>
  <c r="H28" i="12"/>
  <c r="H27" i="12"/>
  <c r="H34" i="12"/>
  <c r="H35" i="12"/>
  <c r="G32" i="12"/>
  <c r="G33" i="12"/>
  <c r="C19" i="15"/>
  <c r="C29" i="15"/>
  <c r="C27" i="15"/>
  <c r="D23" i="15"/>
  <c r="D25" i="15"/>
  <c r="D29" i="15" s="1"/>
  <c r="D27" i="15"/>
  <c r="D24" i="15"/>
  <c r="C17" i="15"/>
  <c r="D17" i="15"/>
  <c r="D13" i="15"/>
  <c r="D14" i="15"/>
  <c r="D15" i="15"/>
  <c r="C18" i="15"/>
  <c r="D18" i="15"/>
  <c r="I32" i="12" l="1"/>
  <c r="I30" i="12"/>
  <c r="I29" i="12"/>
  <c r="I28" i="12"/>
  <c r="I27" i="12"/>
  <c r="I33" i="12"/>
  <c r="I34" i="12"/>
  <c r="I35" i="12"/>
  <c r="H32" i="12"/>
  <c r="H33" i="12"/>
  <c r="E23" i="15"/>
  <c r="E24" i="15"/>
  <c r="E27" i="15"/>
  <c r="E13" i="15"/>
  <c r="E14" i="15"/>
  <c r="E18" i="15" s="1"/>
  <c r="E17" i="15"/>
  <c r="E15" i="15"/>
  <c r="E25" i="15"/>
  <c r="E29" i="15"/>
  <c r="D19" i="15"/>
  <c r="E28" i="15"/>
  <c r="D28" i="15"/>
  <c r="J34" i="12" l="1"/>
  <c r="J30" i="12"/>
  <c r="J29" i="12"/>
  <c r="J28" i="12"/>
  <c r="J33" i="12" s="1"/>
  <c r="J27" i="12"/>
  <c r="J35" i="12"/>
  <c r="F24" i="15"/>
  <c r="F28" i="15" s="1"/>
  <c r="F25" i="15"/>
  <c r="F23" i="15"/>
  <c r="F15" i="15"/>
  <c r="F13" i="15"/>
  <c r="F14" i="15"/>
  <c r="F18" i="15" s="1"/>
  <c r="F19" i="15"/>
  <c r="E19" i="15"/>
  <c r="K30" i="12" l="1"/>
  <c r="K29" i="12"/>
  <c r="K28" i="12"/>
  <c r="K27" i="12"/>
  <c r="K35" i="12"/>
  <c r="K33" i="12"/>
  <c r="J32" i="12"/>
  <c r="G14" i="15"/>
  <c r="G15" i="15"/>
  <c r="G13" i="15"/>
  <c r="F17" i="15"/>
  <c r="G19" i="15"/>
  <c r="G29" i="15"/>
  <c r="G24" i="15"/>
  <c r="G23" i="15"/>
  <c r="G25" i="15"/>
  <c r="G27" i="15"/>
  <c r="F29" i="15"/>
  <c r="F27" i="15"/>
  <c r="L29" i="12" l="1"/>
  <c r="L30" i="12"/>
  <c r="L35" i="12" s="1"/>
  <c r="L27" i="12"/>
  <c r="L28" i="12"/>
  <c r="K32" i="12"/>
  <c r="K34" i="12"/>
  <c r="H14" i="15"/>
  <c r="H13" i="15"/>
  <c r="H15" i="15"/>
  <c r="G17" i="15"/>
  <c r="H29" i="15"/>
  <c r="H19" i="15"/>
  <c r="G28" i="15"/>
  <c r="H24" i="15"/>
  <c r="H25" i="15"/>
  <c r="H23" i="15"/>
  <c r="H27" i="15"/>
  <c r="G18" i="15"/>
  <c r="H18" i="15"/>
  <c r="M30" i="12" l="1"/>
  <c r="M29" i="12"/>
  <c r="M28" i="12"/>
  <c r="M27" i="12"/>
  <c r="M34" i="12"/>
  <c r="L32" i="12"/>
  <c r="L34" i="12"/>
  <c r="L33" i="12"/>
  <c r="I23" i="15"/>
  <c r="I27" i="15" s="1"/>
  <c r="I25" i="15"/>
  <c r="I24" i="15"/>
  <c r="I29" i="15"/>
  <c r="I13" i="15"/>
  <c r="I15" i="15"/>
  <c r="I14" i="15"/>
  <c r="I18" i="15" s="1"/>
  <c r="I28" i="15"/>
  <c r="H28" i="15"/>
  <c r="H17" i="15"/>
  <c r="M33" i="12" l="1"/>
  <c r="N30" i="12"/>
  <c r="N29" i="12"/>
  <c r="N28" i="12"/>
  <c r="N27" i="12"/>
  <c r="M35" i="12"/>
  <c r="M32" i="12"/>
  <c r="I19" i="15"/>
  <c r="J28" i="15"/>
  <c r="J15" i="15"/>
  <c r="J14" i="15"/>
  <c r="J13" i="15"/>
  <c r="J17" i="15"/>
  <c r="I17" i="15"/>
  <c r="J23" i="15"/>
  <c r="J25" i="15"/>
  <c r="J24" i="15"/>
  <c r="J27" i="15"/>
  <c r="O30" i="12" l="1"/>
  <c r="O29" i="12"/>
  <c r="O28" i="12"/>
  <c r="O27" i="12"/>
  <c r="O34" i="12"/>
  <c r="N32" i="12"/>
  <c r="O33" i="12"/>
  <c r="N34" i="12"/>
  <c r="N35" i="12"/>
  <c r="N33" i="12"/>
  <c r="K14" i="15"/>
  <c r="K13" i="15"/>
  <c r="K15" i="15"/>
  <c r="K28" i="15"/>
  <c r="K19" i="15"/>
  <c r="K18" i="15"/>
  <c r="K29" i="15"/>
  <c r="J18" i="15"/>
  <c r="J29" i="15"/>
  <c r="K24" i="15"/>
  <c r="K25" i="15"/>
  <c r="K23" i="15"/>
  <c r="K27" i="15"/>
  <c r="J19" i="15"/>
  <c r="P30" i="12" l="1"/>
  <c r="P29" i="12"/>
  <c r="P28" i="12"/>
  <c r="P27" i="12"/>
  <c r="P33" i="12"/>
  <c r="P34" i="12"/>
  <c r="P35" i="12"/>
  <c r="O35" i="12"/>
  <c r="O32" i="12"/>
  <c r="L23" i="15"/>
  <c r="L24" i="15"/>
  <c r="L25" i="15"/>
  <c r="L27" i="15"/>
  <c r="L29" i="15"/>
  <c r="L28" i="15"/>
  <c r="K17" i="15"/>
  <c r="L13" i="15"/>
  <c r="L14" i="15"/>
  <c r="L15" i="15"/>
  <c r="L19" i="15" s="1"/>
  <c r="L18" i="15"/>
  <c r="Q30" i="12" l="1"/>
  <c r="Q29" i="12"/>
  <c r="Q28" i="12"/>
  <c r="Q27" i="12"/>
  <c r="Q32" i="12" s="1"/>
  <c r="Q35" i="12"/>
  <c r="P32" i="12"/>
  <c r="L17" i="15"/>
  <c r="M13" i="15"/>
  <c r="M15" i="15"/>
  <c r="M14" i="15"/>
  <c r="M23" i="15"/>
  <c r="M25" i="15"/>
  <c r="M24" i="15"/>
  <c r="R35" i="12" l="1"/>
  <c r="R30" i="12"/>
  <c r="R29" i="12"/>
  <c r="R28" i="12"/>
  <c r="R27" i="12"/>
  <c r="R34" i="12"/>
  <c r="Q34" i="12"/>
  <c r="Q33" i="12"/>
  <c r="M28" i="15"/>
  <c r="N18" i="15"/>
  <c r="N15" i="15"/>
  <c r="N13" i="15"/>
  <c r="N14" i="15"/>
  <c r="M18" i="15"/>
  <c r="M27" i="15"/>
  <c r="N25" i="15"/>
  <c r="N24" i="15"/>
  <c r="N23" i="15"/>
  <c r="M29" i="15"/>
  <c r="M17" i="15"/>
  <c r="M19" i="15"/>
  <c r="S30" i="12" l="1"/>
  <c r="S29" i="12"/>
  <c r="S28" i="12"/>
  <c r="S33" i="12" s="1"/>
  <c r="S27" i="12"/>
  <c r="S34" i="12"/>
  <c r="R32" i="12"/>
  <c r="R33" i="12"/>
  <c r="O24" i="15"/>
  <c r="O23" i="15"/>
  <c r="O25" i="15"/>
  <c r="O14" i="15"/>
  <c r="O18" i="15" s="1"/>
  <c r="O13" i="15"/>
  <c r="O17" i="15" s="1"/>
  <c r="O15" i="15"/>
  <c r="N27" i="15"/>
  <c r="N17" i="15"/>
  <c r="O29" i="15"/>
  <c r="N28" i="15"/>
  <c r="N29" i="15"/>
  <c r="N19" i="15"/>
  <c r="T27" i="12" l="1"/>
  <c r="T32" i="12"/>
  <c r="T29" i="12"/>
  <c r="T28" i="12"/>
  <c r="T30" i="12"/>
  <c r="T35" i="12" s="1"/>
  <c r="T33" i="12"/>
  <c r="T34" i="12"/>
  <c r="S35" i="12"/>
  <c r="S32" i="12"/>
  <c r="P14" i="15"/>
  <c r="P13" i="15"/>
  <c r="P15" i="15"/>
  <c r="O19" i="15"/>
  <c r="O27" i="15"/>
  <c r="P25" i="15"/>
  <c r="P29" i="15" s="1"/>
  <c r="P24" i="15"/>
  <c r="P23" i="15"/>
  <c r="O28" i="15"/>
  <c r="U30" i="12" l="1"/>
  <c r="U29" i="12"/>
  <c r="U28" i="12"/>
  <c r="U27" i="12"/>
  <c r="Q14" i="15"/>
  <c r="Q15" i="15"/>
  <c r="Q13" i="15"/>
  <c r="Q17" i="15"/>
  <c r="P28" i="15"/>
  <c r="P17" i="15"/>
  <c r="Q24" i="15"/>
  <c r="Q23" i="15"/>
  <c r="Q25" i="15"/>
  <c r="Q19" i="15"/>
  <c r="Q29" i="15"/>
  <c r="P18" i="15"/>
  <c r="Q18" i="15"/>
  <c r="P27" i="15"/>
  <c r="P19" i="15"/>
  <c r="V30" i="12" l="1"/>
  <c r="V29" i="12"/>
  <c r="V28" i="12"/>
  <c r="V27" i="12"/>
  <c r="V34" i="12"/>
  <c r="V33" i="12"/>
  <c r="V35" i="12"/>
  <c r="U32" i="12"/>
  <c r="U35" i="12"/>
  <c r="U34" i="12"/>
  <c r="U33" i="12"/>
  <c r="R14" i="15"/>
  <c r="R15" i="15"/>
  <c r="R13" i="15"/>
  <c r="R17" i="15"/>
  <c r="R29" i="15"/>
  <c r="R18" i="15"/>
  <c r="Q27" i="15"/>
  <c r="R25" i="15"/>
  <c r="R23" i="15"/>
  <c r="R24" i="15"/>
  <c r="Q28" i="15"/>
  <c r="W30" i="12" l="1"/>
  <c r="W29" i="12"/>
  <c r="W28" i="12"/>
  <c r="W27" i="12"/>
  <c r="W35" i="12"/>
  <c r="V32" i="12"/>
  <c r="R19" i="15"/>
  <c r="S15" i="15"/>
  <c r="S13" i="15"/>
  <c r="S14" i="15"/>
  <c r="R27" i="15"/>
  <c r="S24" i="15"/>
  <c r="S23" i="15"/>
  <c r="S25" i="15"/>
  <c r="S27" i="15"/>
  <c r="S29" i="15"/>
  <c r="R28" i="15"/>
  <c r="X30" i="12" l="1"/>
  <c r="X29" i="12"/>
  <c r="X28" i="12"/>
  <c r="X27" i="12"/>
  <c r="X34" i="12"/>
  <c r="W32" i="12"/>
  <c r="X33" i="12"/>
  <c r="W34" i="12"/>
  <c r="W33" i="12"/>
  <c r="S18" i="15"/>
  <c r="S17" i="15"/>
  <c r="T15" i="15"/>
  <c r="T13" i="15"/>
  <c r="T14" i="15"/>
  <c r="T17" i="15"/>
  <c r="S28" i="15"/>
  <c r="T24" i="15"/>
  <c r="T25" i="15"/>
  <c r="T23" i="15"/>
  <c r="T27" i="15"/>
  <c r="S19" i="15"/>
  <c r="Y30" i="12" l="1"/>
  <c r="Y35" i="12" s="1"/>
  <c r="Y29" i="12"/>
  <c r="Y28" i="12"/>
  <c r="Y27" i="12"/>
  <c r="Y33" i="12"/>
  <c r="Y34" i="12"/>
  <c r="X35" i="12"/>
  <c r="X32" i="12"/>
  <c r="U25" i="15"/>
  <c r="U24" i="15"/>
  <c r="U23" i="15"/>
  <c r="U14" i="15"/>
  <c r="U15" i="15"/>
  <c r="U13" i="15"/>
  <c r="U28" i="15"/>
  <c r="T19" i="15"/>
  <c r="T18" i="15"/>
  <c r="T29" i="15"/>
  <c r="T28" i="15"/>
  <c r="Z30" i="12" l="1"/>
  <c r="Z35" i="12" s="1"/>
  <c r="Z29" i="12"/>
  <c r="Z34" i="12" s="1"/>
  <c r="Z28" i="12"/>
  <c r="Z27" i="12"/>
  <c r="Z32" i="12" s="1"/>
  <c r="Y32" i="12"/>
  <c r="V13" i="15"/>
  <c r="V14" i="15"/>
  <c r="V17" i="15"/>
  <c r="V15" i="15"/>
  <c r="U27" i="15"/>
  <c r="V25" i="15"/>
  <c r="V23" i="15"/>
  <c r="V24" i="15"/>
  <c r="V28" i="15" s="1"/>
  <c r="V19" i="15"/>
  <c r="U19" i="15"/>
  <c r="U29" i="15"/>
  <c r="V18" i="15"/>
  <c r="U17" i="15"/>
  <c r="U18" i="15"/>
  <c r="AA30" i="12" l="1"/>
  <c r="AA35" i="12" s="1"/>
  <c r="AA29" i="12"/>
  <c r="AA28" i="12"/>
  <c r="AA33" i="12" s="1"/>
  <c r="AA27" i="12"/>
  <c r="AA32" i="12" s="1"/>
  <c r="AA34" i="12"/>
  <c r="Z33" i="12"/>
  <c r="W24" i="15"/>
  <c r="W25" i="15"/>
  <c r="W23" i="15"/>
  <c r="V29" i="15"/>
  <c r="W18" i="15"/>
  <c r="V27" i="15"/>
  <c r="W13" i="15"/>
  <c r="W14" i="15"/>
  <c r="W17" i="15"/>
  <c r="W15" i="15"/>
  <c r="X23" i="15" l="1"/>
  <c r="X24" i="15"/>
  <c r="X25" i="15"/>
  <c r="X27" i="15"/>
  <c r="X19" i="15"/>
  <c r="X29" i="15"/>
  <c r="W27" i="15"/>
  <c r="X18" i="15"/>
  <c r="W28" i="15"/>
  <c r="X28" i="15"/>
  <c r="X15" i="15"/>
  <c r="X13" i="15"/>
  <c r="X17" i="15"/>
  <c r="X14" i="15"/>
  <c r="W19" i="15"/>
  <c r="W29" i="15"/>
  <c r="Y29" i="15" l="1"/>
  <c r="Y15" i="15"/>
  <c r="Y19" i="15" s="1"/>
  <c r="Y13" i="15"/>
  <c r="Y17" i="15"/>
  <c r="Y14" i="15"/>
  <c r="Y23" i="15"/>
  <c r="Y25" i="15"/>
  <c r="Y27" i="15"/>
  <c r="Y24" i="15"/>
  <c r="Z18" i="15" l="1"/>
  <c r="Z15" i="15"/>
  <c r="AB19" i="15" s="1"/>
  <c r="Z14" i="15"/>
  <c r="AB18" i="15" s="1"/>
  <c r="Z13" i="15"/>
  <c r="Z28" i="15"/>
  <c r="Z29" i="15"/>
  <c r="Z19" i="15"/>
  <c r="Y28" i="15"/>
  <c r="Z24" i="15"/>
  <c r="AB28" i="15" s="1"/>
  <c r="Z23" i="15"/>
  <c r="Z25" i="15"/>
  <c r="AB29" i="15" s="1"/>
  <c r="Y18" i="15"/>
  <c r="Z11" i="15" l="1"/>
  <c r="AB17" i="15"/>
  <c r="Z27" i="15"/>
  <c r="Z21" i="15"/>
  <c r="AB27" i="15"/>
  <c r="Z17" i="15"/>
  <c r="I3" i="12" l="1"/>
  <c r="H3" i="12"/>
  <c r="D25" i="11"/>
  <c r="E24" i="11" s="1"/>
  <c r="E28" i="11" s="1"/>
  <c r="D24" i="11"/>
  <c r="D23" i="11"/>
  <c r="AD30" i="14"/>
  <c r="A30" i="14"/>
  <c r="AD29" i="14"/>
  <c r="A29" i="14"/>
  <c r="AD28" i="14"/>
  <c r="A28" i="14"/>
  <c r="AD27" i="14"/>
  <c r="AD25" i="14" s="1"/>
  <c r="A27" i="14"/>
  <c r="AD18" i="14"/>
  <c r="A18" i="14"/>
  <c r="AD17" i="14"/>
  <c r="A17" i="14"/>
  <c r="AD16" i="14"/>
  <c r="A16" i="14"/>
  <c r="AD15" i="14"/>
  <c r="AD13" i="14" s="1"/>
  <c r="A15" i="14"/>
  <c r="F12" i="14"/>
  <c r="E12" i="14"/>
  <c r="D12" i="14"/>
  <c r="C12" i="14"/>
  <c r="F11" i="14"/>
  <c r="E11" i="14"/>
  <c r="D11" i="14"/>
  <c r="C11" i="14"/>
  <c r="F10" i="14"/>
  <c r="E10" i="14"/>
  <c r="D10" i="14"/>
  <c r="C10" i="14"/>
  <c r="F9" i="14"/>
  <c r="E9" i="14"/>
  <c r="D9" i="14"/>
  <c r="C9" i="14"/>
  <c r="A9" i="14"/>
  <c r="K12" i="14" s="1"/>
  <c r="K6" i="14"/>
  <c r="J6" i="14"/>
  <c r="D6" i="14"/>
  <c r="I6" i="14" s="1"/>
  <c r="C6" i="14"/>
  <c r="H6" i="14" s="1"/>
  <c r="J5" i="14"/>
  <c r="I5" i="14"/>
  <c r="H5" i="14"/>
  <c r="F5" i="14"/>
  <c r="K5" i="14" s="1"/>
  <c r="C5" i="14"/>
  <c r="J4" i="14"/>
  <c r="I4" i="14"/>
  <c r="F4" i="14"/>
  <c r="K4" i="14" s="1"/>
  <c r="C4" i="14"/>
  <c r="H4" i="14" s="1"/>
  <c r="K3" i="14"/>
  <c r="J3" i="14"/>
  <c r="H3" i="14"/>
  <c r="D3" i="14"/>
  <c r="I3" i="14" s="1"/>
  <c r="AD30" i="13"/>
  <c r="A30" i="13"/>
  <c r="AD29" i="13"/>
  <c r="A29" i="13"/>
  <c r="AD28" i="13"/>
  <c r="A28" i="13"/>
  <c r="AD27" i="13"/>
  <c r="AD25" i="13" s="1"/>
  <c r="A27" i="13"/>
  <c r="AD18" i="13"/>
  <c r="A18" i="13"/>
  <c r="AD17" i="13"/>
  <c r="A17" i="13"/>
  <c r="AD16" i="13"/>
  <c r="A16" i="13"/>
  <c r="AD15" i="13"/>
  <c r="AD13" i="13" s="1"/>
  <c r="A15" i="13"/>
  <c r="F12" i="13"/>
  <c r="E12" i="13"/>
  <c r="D12" i="13"/>
  <c r="C12" i="13"/>
  <c r="I11" i="13"/>
  <c r="F11" i="13"/>
  <c r="E11" i="13"/>
  <c r="D11" i="13"/>
  <c r="C11" i="13"/>
  <c r="F10" i="13"/>
  <c r="E10" i="13"/>
  <c r="D10" i="13"/>
  <c r="C10" i="13"/>
  <c r="F9" i="13"/>
  <c r="E9" i="13"/>
  <c r="D9" i="13"/>
  <c r="C9" i="13"/>
  <c r="A9" i="13"/>
  <c r="K12" i="13" s="1"/>
  <c r="K6" i="13"/>
  <c r="J6" i="13"/>
  <c r="I6" i="13"/>
  <c r="D6" i="13"/>
  <c r="C6" i="13"/>
  <c r="H6" i="13" s="1"/>
  <c r="J5" i="13"/>
  <c r="I5" i="13"/>
  <c r="F5" i="13"/>
  <c r="K5" i="13" s="1"/>
  <c r="C5" i="13"/>
  <c r="H5" i="13" s="1"/>
  <c r="K4" i="13"/>
  <c r="J4" i="13"/>
  <c r="I4" i="13"/>
  <c r="F4" i="13"/>
  <c r="C4" i="13"/>
  <c r="H4" i="13" s="1"/>
  <c r="K3" i="13"/>
  <c r="J3" i="13"/>
  <c r="H3" i="13"/>
  <c r="D3" i="13"/>
  <c r="I3" i="13" s="1"/>
  <c r="AD30" i="12"/>
  <c r="A30" i="12"/>
  <c r="AD29" i="12"/>
  <c r="A29" i="12"/>
  <c r="AD28" i="12"/>
  <c r="A28" i="12"/>
  <c r="AD27" i="12"/>
  <c r="A27" i="12"/>
  <c r="AD18" i="12"/>
  <c r="A18" i="12"/>
  <c r="AD17" i="12"/>
  <c r="A17" i="12"/>
  <c r="AD16" i="12"/>
  <c r="A16" i="12"/>
  <c r="AD15" i="12"/>
  <c r="A15" i="12"/>
  <c r="F12" i="12"/>
  <c r="E12" i="12"/>
  <c r="D12" i="12"/>
  <c r="C12" i="12"/>
  <c r="F11" i="12"/>
  <c r="E11" i="12"/>
  <c r="D11" i="12"/>
  <c r="C11" i="12"/>
  <c r="F10" i="12"/>
  <c r="E10" i="12"/>
  <c r="D10" i="12"/>
  <c r="C10" i="12"/>
  <c r="F9" i="12"/>
  <c r="E9" i="12"/>
  <c r="D9" i="12"/>
  <c r="C9" i="12"/>
  <c r="A9" i="12"/>
  <c r="H9" i="12" s="1"/>
  <c r="K6" i="12"/>
  <c r="J6" i="12"/>
  <c r="D6" i="12"/>
  <c r="I6" i="12" s="1"/>
  <c r="C6" i="12"/>
  <c r="H6" i="12" s="1"/>
  <c r="J5" i="12"/>
  <c r="I5" i="12"/>
  <c r="F5" i="12"/>
  <c r="K5" i="12" s="1"/>
  <c r="C5" i="12"/>
  <c r="H5" i="12" s="1"/>
  <c r="J4" i="12"/>
  <c r="I4" i="12"/>
  <c r="F4" i="12"/>
  <c r="K4" i="12" s="1"/>
  <c r="C4" i="12"/>
  <c r="H4" i="12" s="1"/>
  <c r="K3" i="12"/>
  <c r="J3" i="12"/>
  <c r="D3" i="12"/>
  <c r="D28" i="11"/>
  <c r="D27" i="11"/>
  <c r="C23" i="11"/>
  <c r="B23" i="11"/>
  <c r="B25" i="11"/>
  <c r="B24" i="11"/>
  <c r="AA15" i="11"/>
  <c r="AA14" i="11"/>
  <c r="AA13" i="11"/>
  <c r="F18" i="11"/>
  <c r="F15" i="11"/>
  <c r="G19" i="11" s="1"/>
  <c r="F14" i="11"/>
  <c r="F13" i="11"/>
  <c r="G15" i="11" s="1"/>
  <c r="E19" i="11"/>
  <c r="E15" i="11"/>
  <c r="E14" i="11"/>
  <c r="E18" i="11" s="1"/>
  <c r="E13" i="11"/>
  <c r="E17" i="11" s="1"/>
  <c r="D19" i="11"/>
  <c r="D15" i="11"/>
  <c r="D14" i="11"/>
  <c r="D18" i="11" s="1"/>
  <c r="D13" i="11"/>
  <c r="D17" i="11" s="1"/>
  <c r="B13" i="11"/>
  <c r="K5" i="11"/>
  <c r="AB25" i="11"/>
  <c r="A25" i="11"/>
  <c r="AB24" i="11"/>
  <c r="AB21" i="11" s="1"/>
  <c r="A24" i="11"/>
  <c r="AB23" i="11"/>
  <c r="A23" i="11"/>
  <c r="AB15" i="11"/>
  <c r="AB11" i="11" s="1"/>
  <c r="A15" i="11"/>
  <c r="AB14" i="11"/>
  <c r="A14" i="11"/>
  <c r="AB13" i="11"/>
  <c r="A13" i="11"/>
  <c r="I10" i="11"/>
  <c r="H10" i="11"/>
  <c r="E10" i="11"/>
  <c r="D10" i="11"/>
  <c r="C10" i="11"/>
  <c r="I9" i="11"/>
  <c r="H9" i="11"/>
  <c r="G9" i="11"/>
  <c r="E9" i="11"/>
  <c r="D9" i="11"/>
  <c r="C9" i="11"/>
  <c r="G8" i="11"/>
  <c r="E8" i="11"/>
  <c r="D8" i="11"/>
  <c r="H8" i="11" s="1"/>
  <c r="C8" i="11"/>
  <c r="A8" i="11"/>
  <c r="G10" i="11" s="1"/>
  <c r="L6" i="11"/>
  <c r="K6" i="11"/>
  <c r="I5" i="11"/>
  <c r="M7" i="11" s="1"/>
  <c r="G5" i="11"/>
  <c r="D5" i="11"/>
  <c r="H5" i="11" s="1"/>
  <c r="L7" i="11" s="1"/>
  <c r="I4" i="11"/>
  <c r="M6" i="11" s="1"/>
  <c r="H4" i="11"/>
  <c r="G4" i="11"/>
  <c r="C4" i="11"/>
  <c r="I3" i="11"/>
  <c r="D3" i="11"/>
  <c r="H3" i="11" s="1"/>
  <c r="C3" i="11"/>
  <c r="G3" i="11" s="1"/>
  <c r="J9" i="14" l="1"/>
  <c r="O5" i="14" s="1"/>
  <c r="P8" i="14"/>
  <c r="H12" i="14"/>
  <c r="B30" i="14" s="1"/>
  <c r="H11" i="14"/>
  <c r="B29" i="14" s="1"/>
  <c r="I12" i="14"/>
  <c r="N8" i="14" s="1"/>
  <c r="I11" i="14"/>
  <c r="N7" i="14" s="1"/>
  <c r="H9" i="14"/>
  <c r="M5" i="14" s="1"/>
  <c r="I10" i="14"/>
  <c r="N6" i="14" s="1"/>
  <c r="J11" i="14"/>
  <c r="O7" i="14" s="1"/>
  <c r="H10" i="14"/>
  <c r="J12" i="14"/>
  <c r="O8" i="14" s="1"/>
  <c r="I9" i="14"/>
  <c r="N5" i="14" s="1"/>
  <c r="J10" i="14"/>
  <c r="O6" i="14" s="1"/>
  <c r="K11" i="12"/>
  <c r="P7" i="12" s="1"/>
  <c r="P8" i="13"/>
  <c r="N7" i="13"/>
  <c r="M6" i="14"/>
  <c r="B28" i="14"/>
  <c r="K9" i="14"/>
  <c r="P5" i="14" s="1"/>
  <c r="K10" i="14"/>
  <c r="P6" i="14" s="1"/>
  <c r="K11" i="14"/>
  <c r="P7" i="14" s="1"/>
  <c r="H11" i="13"/>
  <c r="M7" i="13" s="1"/>
  <c r="H10" i="13"/>
  <c r="B28" i="13" s="1"/>
  <c r="I10" i="13"/>
  <c r="N6" i="13" s="1"/>
  <c r="I9" i="13"/>
  <c r="N5" i="13" s="1"/>
  <c r="H9" i="13"/>
  <c r="M5" i="13" s="1"/>
  <c r="H12" i="13"/>
  <c r="M8" i="13" s="1"/>
  <c r="I12" i="13"/>
  <c r="N8" i="13" s="1"/>
  <c r="J9" i="13"/>
  <c r="O5" i="13" s="1"/>
  <c r="J10" i="13"/>
  <c r="O6" i="13" s="1"/>
  <c r="J11" i="13"/>
  <c r="O7" i="13" s="1"/>
  <c r="J12" i="13"/>
  <c r="O8" i="13" s="1"/>
  <c r="K9" i="13"/>
  <c r="P5" i="13" s="1"/>
  <c r="K10" i="13"/>
  <c r="P6" i="13" s="1"/>
  <c r="K11" i="13"/>
  <c r="P7" i="13" s="1"/>
  <c r="AD25" i="12"/>
  <c r="AD13" i="12"/>
  <c r="M5" i="12"/>
  <c r="H10" i="12"/>
  <c r="M6" i="12" s="1"/>
  <c r="H11" i="12"/>
  <c r="M7" i="12" s="1"/>
  <c r="H12" i="12"/>
  <c r="M8" i="12" s="1"/>
  <c r="I9" i="12"/>
  <c r="N5" i="12" s="1"/>
  <c r="I10" i="12"/>
  <c r="N6" i="12" s="1"/>
  <c r="I11" i="12"/>
  <c r="N7" i="12" s="1"/>
  <c r="I12" i="12"/>
  <c r="N8" i="12" s="1"/>
  <c r="J9" i="12"/>
  <c r="O5" i="12" s="1"/>
  <c r="J10" i="12"/>
  <c r="O6" i="12" s="1"/>
  <c r="J11" i="12"/>
  <c r="O7" i="12" s="1"/>
  <c r="J12" i="12"/>
  <c r="O8" i="12" s="1"/>
  <c r="K10" i="12"/>
  <c r="P6" i="12" s="1"/>
  <c r="K12" i="12"/>
  <c r="P8" i="12" s="1"/>
  <c r="K9" i="12"/>
  <c r="P5" i="12" s="1"/>
  <c r="E25" i="11"/>
  <c r="E29" i="11" s="1"/>
  <c r="D29" i="11"/>
  <c r="E23" i="11"/>
  <c r="G13" i="11"/>
  <c r="F17" i="11"/>
  <c r="F19" i="11"/>
  <c r="G14" i="11"/>
  <c r="G17" i="11"/>
  <c r="B14" i="11"/>
  <c r="B18" i="11" s="1"/>
  <c r="L5" i="11"/>
  <c r="I8" i="11"/>
  <c r="M5" i="11" s="1"/>
  <c r="K7" i="11"/>
  <c r="M8" i="14" l="1"/>
  <c r="B27" i="14"/>
  <c r="C30" i="14" s="1"/>
  <c r="C35" i="14" s="1"/>
  <c r="M7" i="14"/>
  <c r="B17" i="14" s="1"/>
  <c r="B15" i="12"/>
  <c r="M6" i="13"/>
  <c r="B29" i="13"/>
  <c r="B27" i="13"/>
  <c r="B32" i="13" s="1"/>
  <c r="B15" i="14"/>
  <c r="B18" i="14"/>
  <c r="B16" i="14"/>
  <c r="B35" i="14"/>
  <c r="B34" i="14"/>
  <c r="B33" i="14"/>
  <c r="B30" i="13"/>
  <c r="C29" i="13" s="1"/>
  <c r="C34" i="13" s="1"/>
  <c r="B33" i="13"/>
  <c r="B35" i="13"/>
  <c r="B18" i="13"/>
  <c r="B15" i="13"/>
  <c r="B17" i="13"/>
  <c r="B16" i="13"/>
  <c r="B34" i="13"/>
  <c r="B27" i="12"/>
  <c r="B32" i="12" s="1"/>
  <c r="B30" i="12"/>
  <c r="B16" i="12"/>
  <c r="B17" i="12"/>
  <c r="B18" i="12"/>
  <c r="B28" i="12"/>
  <c r="B29" i="12"/>
  <c r="F23" i="11"/>
  <c r="F27" i="11" s="1"/>
  <c r="F24" i="11"/>
  <c r="F25" i="11"/>
  <c r="F29" i="11" s="1"/>
  <c r="E27" i="11"/>
  <c r="G18" i="11"/>
  <c r="H15" i="11"/>
  <c r="H14" i="11"/>
  <c r="H13" i="11"/>
  <c r="B15" i="11"/>
  <c r="C25" i="11"/>
  <c r="C29" i="11" s="1"/>
  <c r="C13" i="11"/>
  <c r="C15" i="11"/>
  <c r="C24" i="11"/>
  <c r="C28" i="11" s="1"/>
  <c r="C27" i="11"/>
  <c r="B28" i="11"/>
  <c r="B29" i="11"/>
  <c r="B27" i="11"/>
  <c r="C28" i="14" l="1"/>
  <c r="C33" i="14" s="1"/>
  <c r="C27" i="14"/>
  <c r="C32" i="14" s="1"/>
  <c r="C29" i="14"/>
  <c r="C34" i="14" s="1"/>
  <c r="B32" i="14"/>
  <c r="C16" i="14"/>
  <c r="C21" i="14" s="1"/>
  <c r="C30" i="13"/>
  <c r="C35" i="13" s="1"/>
  <c r="C27" i="13"/>
  <c r="C32" i="13" s="1"/>
  <c r="C28" i="13"/>
  <c r="C33" i="13" s="1"/>
  <c r="B23" i="14"/>
  <c r="C17" i="14"/>
  <c r="C22" i="14" s="1"/>
  <c r="C15" i="14"/>
  <c r="C20" i="14" s="1"/>
  <c r="B20" i="14"/>
  <c r="B22" i="14"/>
  <c r="D30" i="14"/>
  <c r="B21" i="14"/>
  <c r="C18" i="14"/>
  <c r="C17" i="13"/>
  <c r="C22" i="13" s="1"/>
  <c r="C15" i="13"/>
  <c r="C16" i="13"/>
  <c r="C18" i="13"/>
  <c r="C23" i="13" s="1"/>
  <c r="B22" i="13"/>
  <c r="B23" i="13"/>
  <c r="B21" i="13"/>
  <c r="B20" i="13"/>
  <c r="C15" i="12"/>
  <c r="C28" i="12"/>
  <c r="C29" i="12"/>
  <c r="B35" i="12"/>
  <c r="B22" i="12"/>
  <c r="B33" i="12"/>
  <c r="B34" i="12"/>
  <c r="C27" i="12"/>
  <c r="B21" i="12"/>
  <c r="B23" i="12"/>
  <c r="C30" i="12"/>
  <c r="F28" i="11"/>
  <c r="G23" i="11"/>
  <c r="G24" i="11"/>
  <c r="G25" i="11"/>
  <c r="G27" i="11"/>
  <c r="I14" i="11"/>
  <c r="I15" i="11"/>
  <c r="I13" i="11"/>
  <c r="I19" i="11"/>
  <c r="H19" i="11"/>
  <c r="I18" i="11"/>
  <c r="H17" i="11"/>
  <c r="H18" i="11"/>
  <c r="B19" i="11"/>
  <c r="C19" i="11"/>
  <c r="C17" i="11"/>
  <c r="B17" i="11"/>
  <c r="C14" i="11"/>
  <c r="C18" i="11" s="1"/>
  <c r="D27" i="14" l="1"/>
  <c r="E30" i="14" s="1"/>
  <c r="D28" i="14"/>
  <c r="D33" i="14" s="1"/>
  <c r="D29" i="14"/>
  <c r="D34" i="14" s="1"/>
  <c r="C20" i="13"/>
  <c r="D15" i="13"/>
  <c r="D18" i="13"/>
  <c r="D23" i="13" s="1"/>
  <c r="D17" i="13"/>
  <c r="D22" i="13" s="1"/>
  <c r="D16" i="13"/>
  <c r="D21" i="13" s="1"/>
  <c r="D27" i="13"/>
  <c r="D30" i="13"/>
  <c r="D35" i="13" s="1"/>
  <c r="D29" i="13"/>
  <c r="D34" i="13" s="1"/>
  <c r="D28" i="13"/>
  <c r="D33" i="13" s="1"/>
  <c r="D35" i="14"/>
  <c r="D18" i="14"/>
  <c r="D23" i="14" s="1"/>
  <c r="D16" i="14"/>
  <c r="D15" i="14"/>
  <c r="D20" i="14" s="1"/>
  <c r="D17" i="14"/>
  <c r="E29" i="14"/>
  <c r="E34" i="14" s="1"/>
  <c r="D32" i="14"/>
  <c r="C23" i="14"/>
  <c r="C21" i="13"/>
  <c r="C32" i="12"/>
  <c r="C34" i="12"/>
  <c r="C35" i="12"/>
  <c r="C33" i="12"/>
  <c r="C20" i="12"/>
  <c r="B20" i="12"/>
  <c r="C16" i="12"/>
  <c r="C17" i="12"/>
  <c r="C22" i="12" s="1"/>
  <c r="C18" i="12"/>
  <c r="C23" i="12" s="1"/>
  <c r="H24" i="11"/>
  <c r="H25" i="11"/>
  <c r="H23" i="11"/>
  <c r="G28" i="11"/>
  <c r="G29" i="11"/>
  <c r="J15" i="11"/>
  <c r="J13" i="11"/>
  <c r="J14" i="11"/>
  <c r="J18" i="11" s="1"/>
  <c r="J17" i="11"/>
  <c r="I17" i="11"/>
  <c r="D18" i="12" l="1"/>
  <c r="E28" i="14"/>
  <c r="E33" i="14" s="1"/>
  <c r="E27" i="14"/>
  <c r="F30" i="14" s="1"/>
  <c r="D23" i="12"/>
  <c r="C21" i="12"/>
  <c r="D15" i="12"/>
  <c r="D17" i="12"/>
  <c r="D16" i="12"/>
  <c r="D32" i="13"/>
  <c r="E30" i="13"/>
  <c r="E29" i="13"/>
  <c r="E28" i="13"/>
  <c r="E27" i="13"/>
  <c r="D20" i="13"/>
  <c r="E18" i="13"/>
  <c r="E15" i="13"/>
  <c r="E17" i="13"/>
  <c r="E16" i="13"/>
  <c r="E17" i="14"/>
  <c r="E18" i="14"/>
  <c r="E15" i="14"/>
  <c r="E20" i="14" s="1"/>
  <c r="E16" i="14"/>
  <c r="D22" i="14"/>
  <c r="F27" i="14"/>
  <c r="F32" i="14" s="1"/>
  <c r="F28" i="14"/>
  <c r="F33" i="14" s="1"/>
  <c r="F29" i="14"/>
  <c r="D21" i="14"/>
  <c r="E32" i="14"/>
  <c r="E35" i="14"/>
  <c r="I24" i="11"/>
  <c r="I25" i="11"/>
  <c r="I29" i="11" s="1"/>
  <c r="I23" i="11"/>
  <c r="I27" i="11" s="1"/>
  <c r="I28" i="11"/>
  <c r="H27" i="11"/>
  <c r="H28" i="11"/>
  <c r="H29" i="11"/>
  <c r="K15" i="11"/>
  <c r="K13" i="11"/>
  <c r="K14" i="11"/>
  <c r="K17" i="11"/>
  <c r="K18" i="11"/>
  <c r="K19" i="11"/>
  <c r="J19" i="11"/>
  <c r="D20" i="12" l="1"/>
  <c r="E18" i="12"/>
  <c r="E23" i="12" s="1"/>
  <c r="E16" i="12"/>
  <c r="E21" i="12" s="1"/>
  <c r="E15" i="12"/>
  <c r="E17" i="12"/>
  <c r="D21" i="12"/>
  <c r="D22" i="12"/>
  <c r="E32" i="13"/>
  <c r="F27" i="13"/>
  <c r="F28" i="13"/>
  <c r="F33" i="13" s="1"/>
  <c r="F29" i="13"/>
  <c r="F34" i="13" s="1"/>
  <c r="F30" i="13"/>
  <c r="F35" i="13" s="1"/>
  <c r="F32" i="13"/>
  <c r="E23" i="13"/>
  <c r="E33" i="13"/>
  <c r="E21" i="13"/>
  <c r="E35" i="13"/>
  <c r="E20" i="13"/>
  <c r="F15" i="13"/>
  <c r="F16" i="13"/>
  <c r="F21" i="13" s="1"/>
  <c r="F17" i="13"/>
  <c r="F22" i="13" s="1"/>
  <c r="F18" i="13"/>
  <c r="F23" i="13" s="1"/>
  <c r="E34" i="13"/>
  <c r="E22" i="13"/>
  <c r="G27" i="14"/>
  <c r="G32" i="14" s="1"/>
  <c r="G29" i="14"/>
  <c r="G30" i="14"/>
  <c r="G35" i="14" s="1"/>
  <c r="G28" i="14"/>
  <c r="F35" i="14"/>
  <c r="G33" i="14"/>
  <c r="F34" i="14"/>
  <c r="E23" i="14"/>
  <c r="F17" i="14"/>
  <c r="F15" i="14"/>
  <c r="F20" i="14" s="1"/>
  <c r="F18" i="14"/>
  <c r="F23" i="14" s="1"/>
  <c r="F16" i="14"/>
  <c r="E21" i="14"/>
  <c r="E22" i="14"/>
  <c r="J25" i="11"/>
  <c r="J23" i="11"/>
  <c r="J24" i="11"/>
  <c r="J28" i="11" s="1"/>
  <c r="J29" i="11"/>
  <c r="L14" i="11"/>
  <c r="L15" i="11"/>
  <c r="L13" i="11"/>
  <c r="L17" i="11" s="1"/>
  <c r="L18" i="11"/>
  <c r="L19" i="11"/>
  <c r="F18" i="12" l="1"/>
  <c r="F17" i="12"/>
  <c r="F16" i="12"/>
  <c r="F15" i="12"/>
  <c r="F20" i="12"/>
  <c r="F22" i="12"/>
  <c r="F21" i="12"/>
  <c r="E20" i="12"/>
  <c r="E22" i="12"/>
  <c r="G18" i="13"/>
  <c r="G17" i="13"/>
  <c r="G22" i="13" s="1"/>
  <c r="G16" i="13"/>
  <c r="G15" i="13"/>
  <c r="G20" i="13" s="1"/>
  <c r="G23" i="13"/>
  <c r="G34" i="13"/>
  <c r="G28" i="13"/>
  <c r="G30" i="13"/>
  <c r="G29" i="13"/>
  <c r="G27" i="13"/>
  <c r="G32" i="13" s="1"/>
  <c r="F20" i="13"/>
  <c r="F22" i="14"/>
  <c r="H30" i="14"/>
  <c r="H28" i="14"/>
  <c r="H29" i="14"/>
  <c r="H27" i="14"/>
  <c r="H32" i="14" s="1"/>
  <c r="F21" i="14"/>
  <c r="G18" i="14"/>
  <c r="G16" i="14"/>
  <c r="G17" i="14"/>
  <c r="G15" i="14"/>
  <c r="G20" i="14" s="1"/>
  <c r="G34" i="14"/>
  <c r="K25" i="11"/>
  <c r="K29" i="11" s="1"/>
  <c r="K23" i="11"/>
  <c r="K24" i="11"/>
  <c r="K28" i="11" s="1"/>
  <c r="J27" i="11"/>
  <c r="M15" i="11"/>
  <c r="M13" i="11"/>
  <c r="M17" i="11"/>
  <c r="M14" i="11"/>
  <c r="M19" i="11"/>
  <c r="M18" i="11"/>
  <c r="G15" i="12" l="1"/>
  <c r="G18" i="12"/>
  <c r="G17" i="12"/>
  <c r="G16" i="12"/>
  <c r="G20" i="12"/>
  <c r="F23" i="12"/>
  <c r="H17" i="13"/>
  <c r="H16" i="13"/>
  <c r="H15" i="13"/>
  <c r="H20" i="13" s="1"/>
  <c r="H18" i="13"/>
  <c r="G21" i="13"/>
  <c r="H21" i="13"/>
  <c r="H35" i="13"/>
  <c r="H28" i="13"/>
  <c r="H33" i="13" s="1"/>
  <c r="H27" i="13"/>
  <c r="H29" i="13"/>
  <c r="H30" i="13"/>
  <c r="H32" i="13"/>
  <c r="H34" i="13"/>
  <c r="H22" i="13"/>
  <c r="H23" i="13"/>
  <c r="G33" i="13"/>
  <c r="G35" i="13"/>
  <c r="H33" i="14"/>
  <c r="G21" i="14"/>
  <c r="H35" i="14"/>
  <c r="G23" i="14"/>
  <c r="H34" i="14"/>
  <c r="H18" i="14"/>
  <c r="H23" i="14" s="1"/>
  <c r="H16" i="14"/>
  <c r="H17" i="14"/>
  <c r="H15" i="14"/>
  <c r="I28" i="14"/>
  <c r="I33" i="14" s="1"/>
  <c r="I27" i="14"/>
  <c r="I29" i="14"/>
  <c r="I30" i="14"/>
  <c r="I35" i="14" s="1"/>
  <c r="G22" i="14"/>
  <c r="L23" i="11"/>
  <c r="L24" i="11"/>
  <c r="L25" i="11"/>
  <c r="L29" i="11" s="1"/>
  <c r="K27" i="11"/>
  <c r="N15" i="11"/>
  <c r="N13" i="11"/>
  <c r="N17" i="11" s="1"/>
  <c r="N14" i="11"/>
  <c r="N19" i="11"/>
  <c r="H18" i="12" l="1"/>
  <c r="H23" i="12" s="1"/>
  <c r="H17" i="12"/>
  <c r="H16" i="12"/>
  <c r="H15" i="12"/>
  <c r="H20" i="12"/>
  <c r="G22" i="12"/>
  <c r="G23" i="12"/>
  <c r="G21" i="12"/>
  <c r="I18" i="13"/>
  <c r="I23" i="13" s="1"/>
  <c r="I17" i="13"/>
  <c r="I22" i="13" s="1"/>
  <c r="I16" i="13"/>
  <c r="I21" i="13" s="1"/>
  <c r="I15" i="13"/>
  <c r="I20" i="13" s="1"/>
  <c r="I30" i="13"/>
  <c r="I29" i="13"/>
  <c r="I34" i="13" s="1"/>
  <c r="I27" i="13"/>
  <c r="I32" i="13" s="1"/>
  <c r="I28" i="13"/>
  <c r="I33" i="13" s="1"/>
  <c r="I15" i="14"/>
  <c r="I20" i="14" s="1"/>
  <c r="I16" i="14"/>
  <c r="I17" i="14"/>
  <c r="I18" i="14"/>
  <c r="I23" i="14" s="1"/>
  <c r="H20" i="14"/>
  <c r="I34" i="14"/>
  <c r="J30" i="14"/>
  <c r="J29" i="14"/>
  <c r="J34" i="14" s="1"/>
  <c r="J28" i="14"/>
  <c r="J33" i="14" s="1"/>
  <c r="J27" i="14"/>
  <c r="J32" i="14" s="1"/>
  <c r="H21" i="14"/>
  <c r="I32" i="14"/>
  <c r="H22" i="14"/>
  <c r="M23" i="11"/>
  <c r="M24" i="11"/>
  <c r="M28" i="11" s="1"/>
  <c r="M25" i="11"/>
  <c r="L27" i="11"/>
  <c r="L28" i="11"/>
  <c r="O14" i="11"/>
  <c r="O13" i="11"/>
  <c r="O15" i="11"/>
  <c r="O19" i="11"/>
  <c r="N18" i="11"/>
  <c r="I16" i="12" l="1"/>
  <c r="I21" i="12" s="1"/>
  <c r="I18" i="12"/>
  <c r="I17" i="12"/>
  <c r="I15" i="12"/>
  <c r="I20" i="12"/>
  <c r="I22" i="12"/>
  <c r="H22" i="12"/>
  <c r="H21" i="12"/>
  <c r="I35" i="13"/>
  <c r="J17" i="13"/>
  <c r="J15" i="13"/>
  <c r="J16" i="13"/>
  <c r="J18" i="13"/>
  <c r="J30" i="13"/>
  <c r="J35" i="13" s="1"/>
  <c r="J29" i="13"/>
  <c r="J28" i="13"/>
  <c r="J27" i="13"/>
  <c r="I22" i="14"/>
  <c r="K27" i="14"/>
  <c r="K32" i="14" s="1"/>
  <c r="K30" i="14"/>
  <c r="K28" i="14"/>
  <c r="K33" i="14" s="1"/>
  <c r="K29" i="14"/>
  <c r="K34" i="14" s="1"/>
  <c r="I21" i="14"/>
  <c r="J16" i="14"/>
  <c r="J17" i="14"/>
  <c r="J15" i="14"/>
  <c r="J20" i="14" s="1"/>
  <c r="J18" i="14"/>
  <c r="J35" i="14"/>
  <c r="N23" i="11"/>
  <c r="N27" i="11" s="1"/>
  <c r="N24" i="11"/>
  <c r="N28" i="11" s="1"/>
  <c r="N25" i="11"/>
  <c r="N29" i="11" s="1"/>
  <c r="M27" i="11"/>
  <c r="M29" i="11"/>
  <c r="P13" i="11"/>
  <c r="P17" i="11"/>
  <c r="P14" i="11"/>
  <c r="P15" i="11"/>
  <c r="P18" i="11"/>
  <c r="O17" i="11"/>
  <c r="O18" i="11"/>
  <c r="J18" i="12" l="1"/>
  <c r="J17" i="12"/>
  <c r="J16" i="12"/>
  <c r="J15" i="12"/>
  <c r="J20" i="12"/>
  <c r="J22" i="12"/>
  <c r="J23" i="12"/>
  <c r="I23" i="12"/>
  <c r="K29" i="13"/>
  <c r="K34" i="13" s="1"/>
  <c r="K28" i="13"/>
  <c r="K27" i="13"/>
  <c r="K30" i="13"/>
  <c r="K32" i="13"/>
  <c r="K23" i="13"/>
  <c r="J32" i="13"/>
  <c r="K15" i="13"/>
  <c r="K20" i="13" s="1"/>
  <c r="K17" i="13"/>
  <c r="K22" i="13" s="1"/>
  <c r="K16" i="13"/>
  <c r="K18" i="13"/>
  <c r="J33" i="13"/>
  <c r="J22" i="13"/>
  <c r="J21" i="13"/>
  <c r="J23" i="13"/>
  <c r="J20" i="13"/>
  <c r="J34" i="13"/>
  <c r="L28" i="14"/>
  <c r="L33" i="14" s="1"/>
  <c r="L30" i="14"/>
  <c r="L29" i="14"/>
  <c r="L27" i="14"/>
  <c r="J21" i="14"/>
  <c r="K35" i="14"/>
  <c r="K18" i="14"/>
  <c r="K23" i="14" s="1"/>
  <c r="K16" i="14"/>
  <c r="K15" i="14"/>
  <c r="K17" i="14"/>
  <c r="K22" i="14"/>
  <c r="L34" i="14"/>
  <c r="J22" i="14"/>
  <c r="J23" i="14"/>
  <c r="O23" i="11"/>
  <c r="O27" i="11" s="1"/>
  <c r="O24" i="11"/>
  <c r="O25" i="11"/>
  <c r="Q14" i="11"/>
  <c r="Q15" i="11"/>
  <c r="Q13" i="11"/>
  <c r="P19" i="11"/>
  <c r="K17" i="12" l="1"/>
  <c r="K16" i="12"/>
  <c r="K18" i="12"/>
  <c r="K15" i="12"/>
  <c r="K20" i="12" s="1"/>
  <c r="K21" i="12"/>
  <c r="J21" i="12"/>
  <c r="L30" i="13"/>
  <c r="L35" i="13" s="1"/>
  <c r="L29" i="13"/>
  <c r="L28" i="13"/>
  <c r="L27" i="13"/>
  <c r="L32" i="13" s="1"/>
  <c r="L33" i="13"/>
  <c r="K35" i="13"/>
  <c r="L18" i="13"/>
  <c r="L23" i="13" s="1"/>
  <c r="L17" i="13"/>
  <c r="L16" i="13"/>
  <c r="L15" i="13"/>
  <c r="L20" i="13" s="1"/>
  <c r="K21" i="13"/>
  <c r="K33" i="13"/>
  <c r="M27" i="14"/>
  <c r="M30" i="14"/>
  <c r="M28" i="14"/>
  <c r="M33" i="14" s="1"/>
  <c r="M29" i="14"/>
  <c r="M34" i="14" s="1"/>
  <c r="K21" i="14"/>
  <c r="L16" i="14"/>
  <c r="L18" i="14"/>
  <c r="L17" i="14"/>
  <c r="L15" i="14"/>
  <c r="L32" i="14"/>
  <c r="K20" i="14"/>
  <c r="L35" i="14"/>
  <c r="O28" i="11"/>
  <c r="P24" i="11"/>
  <c r="P25" i="11"/>
  <c r="P29" i="11" s="1"/>
  <c r="P23" i="11"/>
  <c r="P27" i="11" s="1"/>
  <c r="O29" i="11"/>
  <c r="R14" i="11"/>
  <c r="R15" i="11"/>
  <c r="R13" i="11"/>
  <c r="R17" i="11"/>
  <c r="R19" i="11"/>
  <c r="Q17" i="11"/>
  <c r="Q19" i="11"/>
  <c r="Q18" i="11"/>
  <c r="L16" i="12" l="1"/>
  <c r="L15" i="12"/>
  <c r="L18" i="12"/>
  <c r="L17" i="12"/>
  <c r="L22" i="12" s="1"/>
  <c r="L20" i="12"/>
  <c r="L21" i="12"/>
  <c r="K23" i="12"/>
  <c r="K22" i="12"/>
  <c r="M16" i="13"/>
  <c r="M15" i="13"/>
  <c r="M18" i="13"/>
  <c r="M17" i="13"/>
  <c r="M20" i="13"/>
  <c r="M21" i="13"/>
  <c r="M23" i="13"/>
  <c r="M29" i="13"/>
  <c r="M34" i="13" s="1"/>
  <c r="M27" i="13"/>
  <c r="M30" i="13"/>
  <c r="M28" i="13"/>
  <c r="M32" i="13"/>
  <c r="L22" i="13"/>
  <c r="M22" i="13"/>
  <c r="L34" i="13"/>
  <c r="L21" i="13"/>
  <c r="M17" i="14"/>
  <c r="M22" i="14" s="1"/>
  <c r="M18" i="14"/>
  <c r="M23" i="14" s="1"/>
  <c r="M15" i="14"/>
  <c r="M16" i="14"/>
  <c r="M21" i="14" s="1"/>
  <c r="N27" i="14"/>
  <c r="N32" i="14" s="1"/>
  <c r="N29" i="14"/>
  <c r="N34" i="14" s="1"/>
  <c r="N28" i="14"/>
  <c r="N33" i="14" s="1"/>
  <c r="N30" i="14"/>
  <c r="N35" i="14" s="1"/>
  <c r="M32" i="14"/>
  <c r="L20" i="14"/>
  <c r="M35" i="14"/>
  <c r="L21" i="14"/>
  <c r="L23" i="14"/>
  <c r="L22" i="14"/>
  <c r="Q24" i="11"/>
  <c r="Q25" i="11"/>
  <c r="Q29" i="11" s="1"/>
  <c r="Q23" i="11"/>
  <c r="Q27" i="11" s="1"/>
  <c r="Q28" i="11"/>
  <c r="P28" i="11"/>
  <c r="S15" i="11"/>
  <c r="S13" i="11"/>
  <c r="S17" i="11" s="1"/>
  <c r="S14" i="11"/>
  <c r="S19" i="11"/>
  <c r="R18" i="11"/>
  <c r="M17" i="12" l="1"/>
  <c r="M22" i="12" s="1"/>
  <c r="M16" i="12"/>
  <c r="M15" i="12"/>
  <c r="M18" i="12"/>
  <c r="L23" i="12"/>
  <c r="N15" i="13"/>
  <c r="N16" i="13"/>
  <c r="N18" i="13"/>
  <c r="N17" i="13"/>
  <c r="N20" i="13"/>
  <c r="N33" i="13"/>
  <c r="N30" i="13"/>
  <c r="N27" i="13"/>
  <c r="N32" i="13" s="1"/>
  <c r="N29" i="13"/>
  <c r="N28" i="13"/>
  <c r="N23" i="13"/>
  <c r="M35" i="13"/>
  <c r="N21" i="13"/>
  <c r="M33" i="13"/>
  <c r="N17" i="14"/>
  <c r="N22" i="14" s="1"/>
  <c r="N15" i="14"/>
  <c r="N16" i="14"/>
  <c r="N18" i="14"/>
  <c r="N23" i="14" s="1"/>
  <c r="O27" i="14"/>
  <c r="O29" i="14"/>
  <c r="O34" i="14" s="1"/>
  <c r="O30" i="14"/>
  <c r="O35" i="14" s="1"/>
  <c r="O28" i="14"/>
  <c r="O33" i="14"/>
  <c r="M20" i="14"/>
  <c r="R25" i="11"/>
  <c r="R29" i="11" s="1"/>
  <c r="R23" i="11"/>
  <c r="R27" i="11" s="1"/>
  <c r="R24" i="11"/>
  <c r="R28" i="11" s="1"/>
  <c r="T15" i="11"/>
  <c r="T13" i="11"/>
  <c r="T14" i="11"/>
  <c r="S18" i="11"/>
  <c r="M21" i="12" l="1"/>
  <c r="M20" i="12"/>
  <c r="N18" i="12"/>
  <c r="N16" i="12"/>
  <c r="N15" i="12"/>
  <c r="N17" i="12"/>
  <c r="M23" i="12"/>
  <c r="N35" i="13"/>
  <c r="O18" i="13"/>
  <c r="O17" i="13"/>
  <c r="O22" i="13" s="1"/>
  <c r="O16" i="13"/>
  <c r="O21" i="13" s="1"/>
  <c r="O15" i="13"/>
  <c r="O20" i="13" s="1"/>
  <c r="N34" i="13"/>
  <c r="O29" i="13"/>
  <c r="O34" i="13" s="1"/>
  <c r="O28" i="13"/>
  <c r="O27" i="13"/>
  <c r="O30" i="13"/>
  <c r="N22" i="13"/>
  <c r="O18" i="14"/>
  <c r="O17" i="14"/>
  <c r="O15" i="14"/>
  <c r="O20" i="14" s="1"/>
  <c r="O16" i="14"/>
  <c r="P27" i="14"/>
  <c r="P28" i="14"/>
  <c r="P30" i="14"/>
  <c r="P35" i="14" s="1"/>
  <c r="P29" i="14"/>
  <c r="N20" i="14"/>
  <c r="O22" i="14"/>
  <c r="O32" i="14"/>
  <c r="N21" i="14"/>
  <c r="S25" i="11"/>
  <c r="S29" i="11" s="1"/>
  <c r="S23" i="11"/>
  <c r="S24" i="11"/>
  <c r="U15" i="11"/>
  <c r="U13" i="11"/>
  <c r="U17" i="11"/>
  <c r="U14" i="11"/>
  <c r="U18" i="11"/>
  <c r="T18" i="11"/>
  <c r="U19" i="11"/>
  <c r="T17" i="11"/>
  <c r="T19" i="11"/>
  <c r="O16" i="12" l="1"/>
  <c r="O18" i="12"/>
  <c r="O17" i="12"/>
  <c r="O15" i="12"/>
  <c r="O20" i="12" s="1"/>
  <c r="O22" i="12"/>
  <c r="O23" i="12"/>
  <c r="N22" i="12"/>
  <c r="N21" i="12"/>
  <c r="N20" i="12"/>
  <c r="N23" i="12"/>
  <c r="O33" i="13"/>
  <c r="O23" i="13"/>
  <c r="P16" i="13"/>
  <c r="P18" i="13"/>
  <c r="P23" i="13" s="1"/>
  <c r="P17" i="13"/>
  <c r="P22" i="13" s="1"/>
  <c r="P15" i="13"/>
  <c r="P30" i="13"/>
  <c r="P29" i="13"/>
  <c r="P34" i="13" s="1"/>
  <c r="P28" i="13"/>
  <c r="P27" i="13"/>
  <c r="P32" i="13"/>
  <c r="O32" i="13"/>
  <c r="O35" i="13"/>
  <c r="O21" i="14"/>
  <c r="P18" i="14"/>
  <c r="P16" i="14"/>
  <c r="P21" i="14" s="1"/>
  <c r="P15" i="14"/>
  <c r="P20" i="14" s="1"/>
  <c r="P17" i="14"/>
  <c r="P33" i="14"/>
  <c r="Q28" i="14"/>
  <c r="Q33" i="14" s="1"/>
  <c r="Q30" i="14"/>
  <c r="Q29" i="14"/>
  <c r="Q34" i="14" s="1"/>
  <c r="Q27" i="14"/>
  <c r="Q32" i="14" s="1"/>
  <c r="P34" i="14"/>
  <c r="P32" i="14"/>
  <c r="O23" i="14"/>
  <c r="T23" i="11"/>
  <c r="T24" i="11"/>
  <c r="T25" i="11"/>
  <c r="S27" i="11"/>
  <c r="S28" i="11"/>
  <c r="V15" i="11"/>
  <c r="V13" i="11"/>
  <c r="V17" i="11" s="1"/>
  <c r="V14" i="11"/>
  <c r="V19" i="11"/>
  <c r="P15" i="12" l="1"/>
  <c r="P18" i="12"/>
  <c r="P23" i="12" s="1"/>
  <c r="P17" i="12"/>
  <c r="P16" i="12"/>
  <c r="P21" i="12" s="1"/>
  <c r="P20" i="12"/>
  <c r="P22" i="12"/>
  <c r="O21" i="12"/>
  <c r="Q30" i="13"/>
  <c r="Q28" i="13"/>
  <c r="Q27" i="13"/>
  <c r="Q32" i="13" s="1"/>
  <c r="Q29" i="13"/>
  <c r="Q33" i="13"/>
  <c r="Q21" i="13"/>
  <c r="Q34" i="13"/>
  <c r="Q35" i="13"/>
  <c r="Q17" i="13"/>
  <c r="Q16" i="13"/>
  <c r="Q15" i="13"/>
  <c r="Q18" i="13"/>
  <c r="Q20" i="13"/>
  <c r="Q23" i="13"/>
  <c r="P35" i="13"/>
  <c r="P21" i="13"/>
  <c r="P20" i="13"/>
  <c r="P33" i="13"/>
  <c r="R30" i="14"/>
  <c r="R27" i="14"/>
  <c r="R29" i="14"/>
  <c r="R28" i="14"/>
  <c r="P23" i="14"/>
  <c r="Q35" i="14"/>
  <c r="Q16" i="14"/>
  <c r="Q17" i="14"/>
  <c r="Q18" i="14"/>
  <c r="Q23" i="14" s="1"/>
  <c r="Q15" i="14"/>
  <c r="Q20" i="14" s="1"/>
  <c r="P22" i="14"/>
  <c r="T29" i="11"/>
  <c r="U23" i="11"/>
  <c r="U27" i="11" s="1"/>
  <c r="U24" i="11"/>
  <c r="U25" i="11"/>
  <c r="T27" i="11"/>
  <c r="T28" i="11"/>
  <c r="W15" i="11"/>
  <c r="W13" i="11"/>
  <c r="W17" i="11"/>
  <c r="W14" i="11"/>
  <c r="W19" i="11"/>
  <c r="W18" i="11"/>
  <c r="V18" i="11"/>
  <c r="Q18" i="12" l="1"/>
  <c r="Q17" i="12"/>
  <c r="Q16" i="12"/>
  <c r="Q15" i="12"/>
  <c r="Q20" i="12"/>
  <c r="R15" i="13"/>
  <c r="R20" i="13" s="1"/>
  <c r="R18" i="13"/>
  <c r="R23" i="13" s="1"/>
  <c r="R17" i="13"/>
  <c r="R22" i="13" s="1"/>
  <c r="R16" i="13"/>
  <c r="R30" i="13"/>
  <c r="R28" i="13"/>
  <c r="R33" i="13" s="1"/>
  <c r="R29" i="13"/>
  <c r="R34" i="13" s="1"/>
  <c r="R27" i="13"/>
  <c r="R32" i="13" s="1"/>
  <c r="Q22" i="13"/>
  <c r="S29" i="14"/>
  <c r="S34" i="14" s="1"/>
  <c r="S30" i="14"/>
  <c r="S35" i="14" s="1"/>
  <c r="S28" i="14"/>
  <c r="S27" i="14"/>
  <c r="S32" i="14" s="1"/>
  <c r="R32" i="14"/>
  <c r="R33" i="14"/>
  <c r="R34" i="14"/>
  <c r="R16" i="14"/>
  <c r="R15" i="14"/>
  <c r="R18" i="14"/>
  <c r="R17" i="14"/>
  <c r="Q21" i="14"/>
  <c r="Q22" i="14"/>
  <c r="R35" i="14"/>
  <c r="U28" i="11"/>
  <c r="V23" i="11"/>
  <c r="V24" i="11"/>
  <c r="V25" i="11"/>
  <c r="V27" i="11"/>
  <c r="U29" i="11"/>
  <c r="X15" i="11"/>
  <c r="X14" i="11"/>
  <c r="X13" i="11"/>
  <c r="X17" i="11" s="1"/>
  <c r="X18" i="11"/>
  <c r="X19" i="11"/>
  <c r="Q21" i="12" l="1"/>
  <c r="R16" i="12"/>
  <c r="R18" i="12"/>
  <c r="R15" i="12"/>
  <c r="R17" i="12"/>
  <c r="R23" i="12"/>
  <c r="Q23" i="12"/>
  <c r="Q22" i="12"/>
  <c r="S30" i="13"/>
  <c r="S29" i="13"/>
  <c r="S27" i="13"/>
  <c r="S28" i="13"/>
  <c r="S32" i="13"/>
  <c r="S34" i="13"/>
  <c r="S15" i="13"/>
  <c r="S20" i="13" s="1"/>
  <c r="S17" i="13"/>
  <c r="S18" i="13"/>
  <c r="S16" i="13"/>
  <c r="S21" i="13" s="1"/>
  <c r="R35" i="13"/>
  <c r="R21" i="13"/>
  <c r="S18" i="14"/>
  <c r="S15" i="14"/>
  <c r="S20" i="14" s="1"/>
  <c r="S16" i="14"/>
  <c r="S17" i="14"/>
  <c r="R23" i="14"/>
  <c r="R20" i="14"/>
  <c r="R21" i="14"/>
  <c r="S33" i="14"/>
  <c r="T30" i="14"/>
  <c r="T29" i="14"/>
  <c r="T34" i="14" s="1"/>
  <c r="T27" i="14"/>
  <c r="T32" i="14" s="1"/>
  <c r="T28" i="14"/>
  <c r="R22" i="14"/>
  <c r="V29" i="11"/>
  <c r="W23" i="11"/>
  <c r="W24" i="11"/>
  <c r="W28" i="11" s="1"/>
  <c r="W25" i="11"/>
  <c r="W27" i="11"/>
  <c r="V28" i="11"/>
  <c r="Y14" i="11"/>
  <c r="Y15" i="11"/>
  <c r="Y13" i="11"/>
  <c r="Y19" i="11"/>
  <c r="R20" i="12" l="1"/>
  <c r="S18" i="12"/>
  <c r="S23" i="12" s="1"/>
  <c r="S17" i="12"/>
  <c r="S16" i="12"/>
  <c r="S15" i="12"/>
  <c r="S20" i="12"/>
  <c r="S21" i="12"/>
  <c r="R21" i="12"/>
  <c r="R22" i="12"/>
  <c r="T30" i="13"/>
  <c r="T28" i="13"/>
  <c r="T29" i="13"/>
  <c r="T27" i="13"/>
  <c r="T32" i="13" s="1"/>
  <c r="T34" i="13"/>
  <c r="S23" i="13"/>
  <c r="T23" i="13"/>
  <c r="T35" i="13"/>
  <c r="S35" i="13"/>
  <c r="S33" i="13"/>
  <c r="T16" i="13"/>
  <c r="T15" i="13"/>
  <c r="T20" i="13" s="1"/>
  <c r="T18" i="13"/>
  <c r="T17" i="13"/>
  <c r="T22" i="13" s="1"/>
  <c r="S22" i="13"/>
  <c r="S22" i="14"/>
  <c r="S23" i="14"/>
  <c r="T15" i="14"/>
  <c r="T20" i="14" s="1"/>
  <c r="T17" i="14"/>
  <c r="T18" i="14"/>
  <c r="T23" i="14" s="1"/>
  <c r="T16" i="14"/>
  <c r="T21" i="14" s="1"/>
  <c r="U27" i="14"/>
  <c r="U32" i="14" s="1"/>
  <c r="U29" i="14"/>
  <c r="U30" i="14"/>
  <c r="U28" i="14"/>
  <c r="U33" i="14" s="1"/>
  <c r="S21" i="14"/>
  <c r="T35" i="14"/>
  <c r="T33" i="14"/>
  <c r="X24" i="11"/>
  <c r="X25" i="11"/>
  <c r="X23" i="11"/>
  <c r="X28" i="11"/>
  <c r="W29" i="11"/>
  <c r="Z14" i="11"/>
  <c r="AB18" i="11" s="1"/>
  <c r="Z15" i="11"/>
  <c r="AB19" i="11" s="1"/>
  <c r="Z13" i="11"/>
  <c r="Z17" i="11"/>
  <c r="Z18" i="11"/>
  <c r="Y17" i="11"/>
  <c r="Y18" i="11"/>
  <c r="T16" i="12" l="1"/>
  <c r="T17" i="12"/>
  <c r="T15" i="12"/>
  <c r="T18" i="12"/>
  <c r="T22" i="12"/>
  <c r="T21" i="12"/>
  <c r="T23" i="12"/>
  <c r="S22" i="12"/>
  <c r="U29" i="13"/>
  <c r="U30" i="13"/>
  <c r="U27" i="13"/>
  <c r="U28" i="13"/>
  <c r="U21" i="13"/>
  <c r="U33" i="13"/>
  <c r="U17" i="13"/>
  <c r="U18" i="13"/>
  <c r="U15" i="13"/>
  <c r="U16" i="13"/>
  <c r="U35" i="13"/>
  <c r="T21" i="13"/>
  <c r="T33" i="13"/>
  <c r="V27" i="14"/>
  <c r="V28" i="14"/>
  <c r="V33" i="14" s="1"/>
  <c r="V30" i="14"/>
  <c r="V35" i="14" s="1"/>
  <c r="V29" i="14"/>
  <c r="T22" i="14"/>
  <c r="U34" i="14"/>
  <c r="U15" i="14"/>
  <c r="U16" i="14"/>
  <c r="U17" i="14"/>
  <c r="U22" i="14" s="1"/>
  <c r="U18" i="14"/>
  <c r="U23" i="14" s="1"/>
  <c r="U35" i="14"/>
  <c r="Y24" i="11"/>
  <c r="Y28" i="11" s="1"/>
  <c r="Y25" i="11"/>
  <c r="Y29" i="11" s="1"/>
  <c r="Y23" i="11"/>
  <c r="Y27" i="11" s="1"/>
  <c r="X27" i="11"/>
  <c r="X29" i="11"/>
  <c r="AB17" i="11"/>
  <c r="Z11" i="11"/>
  <c r="Z19" i="11"/>
  <c r="T20" i="12" l="1"/>
  <c r="U16" i="12"/>
  <c r="U17" i="12"/>
  <c r="U15" i="12"/>
  <c r="U18" i="12"/>
  <c r="U22" i="12"/>
  <c r="U21" i="12"/>
  <c r="U22" i="13"/>
  <c r="U23" i="13"/>
  <c r="U32" i="13"/>
  <c r="V30" i="13"/>
  <c r="V29" i="13"/>
  <c r="V34" i="13" s="1"/>
  <c r="V28" i="13"/>
  <c r="V27" i="13"/>
  <c r="V32" i="13" s="1"/>
  <c r="U20" i="13"/>
  <c r="V16" i="13"/>
  <c r="V15" i="13"/>
  <c r="V18" i="13"/>
  <c r="V23" i="13" s="1"/>
  <c r="V17" i="13"/>
  <c r="U34" i="13"/>
  <c r="V15" i="14"/>
  <c r="V18" i="14"/>
  <c r="V23" i="14" s="1"/>
  <c r="V16" i="14"/>
  <c r="V17" i="14"/>
  <c r="U20" i="14"/>
  <c r="W27" i="14"/>
  <c r="W29" i="14"/>
  <c r="W34" i="14" s="1"/>
  <c r="W28" i="14"/>
  <c r="W33" i="14" s="1"/>
  <c r="W30" i="14"/>
  <c r="V32" i="14"/>
  <c r="U21" i="14"/>
  <c r="V34" i="14"/>
  <c r="Z24" i="11"/>
  <c r="AB28" i="11" s="1"/>
  <c r="Z25" i="11"/>
  <c r="AB29" i="11" s="1"/>
  <c r="Z23" i="11"/>
  <c r="Z27" i="11" s="1"/>
  <c r="U20" i="12" l="1"/>
  <c r="V18" i="12"/>
  <c r="V17" i="12"/>
  <c r="V22" i="12" s="1"/>
  <c r="V16" i="12"/>
  <c r="V15" i="12"/>
  <c r="U23" i="12"/>
  <c r="W18" i="13"/>
  <c r="W16" i="13"/>
  <c r="W15" i="13"/>
  <c r="W20" i="13" s="1"/>
  <c r="W17" i="13"/>
  <c r="W21" i="13"/>
  <c r="V35" i="13"/>
  <c r="V21" i="13"/>
  <c r="V20" i="13"/>
  <c r="W30" i="13"/>
  <c r="W27" i="13"/>
  <c r="W29" i="13"/>
  <c r="W28" i="13"/>
  <c r="V22" i="13"/>
  <c r="W23" i="13"/>
  <c r="V33" i="13"/>
  <c r="Z28" i="11"/>
  <c r="W20" i="14"/>
  <c r="W17" i="14"/>
  <c r="W15" i="14"/>
  <c r="W16" i="14"/>
  <c r="W18" i="14"/>
  <c r="X30" i="14"/>
  <c r="X35" i="14" s="1"/>
  <c r="X28" i="14"/>
  <c r="X27" i="14"/>
  <c r="X29" i="14"/>
  <c r="V20" i="14"/>
  <c r="V22" i="14"/>
  <c r="W35" i="14"/>
  <c r="W32" i="14"/>
  <c r="V21" i="14"/>
  <c r="Z21" i="11"/>
  <c r="AB27" i="11"/>
  <c r="Z29" i="11"/>
  <c r="V23" i="12" l="1"/>
  <c r="V21" i="12"/>
  <c r="W16" i="12"/>
  <c r="W15" i="12"/>
  <c r="W18" i="12"/>
  <c r="W23" i="12" s="1"/>
  <c r="W17" i="12"/>
  <c r="W22" i="12" s="1"/>
  <c r="V20" i="12"/>
  <c r="X18" i="13"/>
  <c r="X23" i="13" s="1"/>
  <c r="X16" i="13"/>
  <c r="X21" i="13" s="1"/>
  <c r="X17" i="13"/>
  <c r="X22" i="13" s="1"/>
  <c r="X15" i="13"/>
  <c r="X20" i="13" s="1"/>
  <c r="W32" i="13"/>
  <c r="X30" i="13"/>
  <c r="X35" i="13" s="1"/>
  <c r="X27" i="13"/>
  <c r="X32" i="13" s="1"/>
  <c r="X29" i="13"/>
  <c r="X28" i="13"/>
  <c r="X33" i="13" s="1"/>
  <c r="W34" i="13"/>
  <c r="W22" i="13"/>
  <c r="W33" i="13"/>
  <c r="W35" i="13"/>
  <c r="X15" i="14"/>
  <c r="X17" i="14"/>
  <c r="X18" i="14"/>
  <c r="X16" i="14"/>
  <c r="Y29" i="14"/>
  <c r="Y28" i="14"/>
  <c r="Y27" i="14"/>
  <c r="Y30" i="14"/>
  <c r="Y33" i="14"/>
  <c r="X32" i="14"/>
  <c r="X33" i="14"/>
  <c r="W23" i="14"/>
  <c r="X34" i="14"/>
  <c r="W21" i="14"/>
  <c r="W22" i="14"/>
  <c r="X17" i="12" l="1"/>
  <c r="X15" i="12"/>
  <c r="X18" i="12"/>
  <c r="X23" i="12" s="1"/>
  <c r="X16" i="12"/>
  <c r="W20" i="12"/>
  <c r="X22" i="12"/>
  <c r="W21" i="12"/>
  <c r="Y18" i="13"/>
  <c r="Y17" i="13"/>
  <c r="Y16" i="13"/>
  <c r="Y21" i="13" s="1"/>
  <c r="Y15" i="13"/>
  <c r="Y20" i="13" s="1"/>
  <c r="Y30" i="13"/>
  <c r="Y28" i="13"/>
  <c r="Y33" i="13" s="1"/>
  <c r="Y29" i="13"/>
  <c r="Y34" i="13" s="1"/>
  <c r="Y27" i="13"/>
  <c r="Y32" i="13" s="1"/>
  <c r="Y23" i="13"/>
  <c r="X34" i="13"/>
  <c r="Y17" i="14"/>
  <c r="Y16" i="14"/>
  <c r="Y18" i="14"/>
  <c r="Y15" i="14"/>
  <c r="X20" i="14"/>
  <c r="Z27" i="14"/>
  <c r="Z32" i="14" s="1"/>
  <c r="Z29" i="14"/>
  <c r="Z30" i="14"/>
  <c r="Z35" i="14" s="1"/>
  <c r="Z28" i="14"/>
  <c r="X22" i="14"/>
  <c r="Y32" i="14"/>
  <c r="X23" i="14"/>
  <c r="Y34" i="14"/>
  <c r="Y35" i="14"/>
  <c r="X21" i="14"/>
  <c r="X20" i="12" l="1"/>
  <c r="Y16" i="12"/>
  <c r="Y15" i="12"/>
  <c r="Y20" i="12"/>
  <c r="Y18" i="12"/>
  <c r="Y17" i="12"/>
  <c r="Y23" i="12"/>
  <c r="X21" i="12"/>
  <c r="Z16" i="13"/>
  <c r="Z21" i="13" s="1"/>
  <c r="Z15" i="13"/>
  <c r="Z20" i="13" s="1"/>
  <c r="Z17" i="13"/>
  <c r="Z18" i="13"/>
  <c r="Z23" i="13" s="1"/>
  <c r="Y35" i="13"/>
  <c r="Z30" i="13"/>
  <c r="Z35" i="13" s="1"/>
  <c r="Z29" i="13"/>
  <c r="Z34" i="13" s="1"/>
  <c r="Z28" i="13"/>
  <c r="Z27" i="13"/>
  <c r="Z32" i="13" s="1"/>
  <c r="Y22" i="13"/>
  <c r="Z22" i="13"/>
  <c r="Z17" i="14"/>
  <c r="Z15" i="14"/>
  <c r="Z18" i="14"/>
  <c r="Z16" i="14"/>
  <c r="AA34" i="14"/>
  <c r="AA27" i="14"/>
  <c r="AA29" i="14"/>
  <c r="AA30" i="14"/>
  <c r="AA28" i="14"/>
  <c r="Z34" i="14"/>
  <c r="Y20" i="14"/>
  <c r="Y23" i="14"/>
  <c r="Y22" i="14"/>
  <c r="Z33" i="14"/>
  <c r="Y21" i="14"/>
  <c r="Z18" i="12" l="1"/>
  <c r="Z23" i="12" s="1"/>
  <c r="Z17" i="12"/>
  <c r="Z22" i="12" s="1"/>
  <c r="Z15" i="12"/>
  <c r="Z20" i="12" s="1"/>
  <c r="Z16" i="12"/>
  <c r="Z21" i="12"/>
  <c r="Y22" i="12"/>
  <c r="Y21" i="12"/>
  <c r="AA30" i="13"/>
  <c r="AA29" i="13"/>
  <c r="AA28" i="13"/>
  <c r="AA27" i="13"/>
  <c r="AA32" i="13" s="1"/>
  <c r="AA22" i="13"/>
  <c r="AA33" i="13"/>
  <c r="AA16" i="13"/>
  <c r="AA21" i="13" s="1"/>
  <c r="AA18" i="13"/>
  <c r="AA23" i="13" s="1"/>
  <c r="AA17" i="13"/>
  <c r="AA15" i="13"/>
  <c r="AA20" i="13" s="1"/>
  <c r="AA35" i="13"/>
  <c r="Z33" i="13"/>
  <c r="AA34" i="13"/>
  <c r="AA17" i="14"/>
  <c r="AA16" i="14"/>
  <c r="AA21" i="14" s="1"/>
  <c r="AA15" i="14"/>
  <c r="AA18" i="14"/>
  <c r="Z22" i="14"/>
  <c r="AA33" i="14"/>
  <c r="AB27" i="14"/>
  <c r="AB28" i="14"/>
  <c r="AD33" i="14" s="1"/>
  <c r="AB29" i="14"/>
  <c r="AD34" i="14" s="1"/>
  <c r="AB30" i="14"/>
  <c r="AD35" i="14" s="1"/>
  <c r="AA32" i="14"/>
  <c r="AA35" i="14"/>
  <c r="Z20" i="14"/>
  <c r="Z23" i="14"/>
  <c r="Z21" i="14"/>
  <c r="AB30" i="13"/>
  <c r="AD35" i="13" s="1"/>
  <c r="AB28" i="13"/>
  <c r="AD33" i="13" s="1"/>
  <c r="AA18" i="12" l="1"/>
  <c r="AA23" i="12" s="1"/>
  <c r="AA15" i="12"/>
  <c r="AA17" i="12"/>
  <c r="AA22" i="12" s="1"/>
  <c r="AA16" i="12"/>
  <c r="AA21" i="12" s="1"/>
  <c r="AB27" i="13"/>
  <c r="AB32" i="13" s="1"/>
  <c r="AB29" i="13"/>
  <c r="AD34" i="13" s="1"/>
  <c r="AB35" i="13"/>
  <c r="AB33" i="13"/>
  <c r="AD32" i="14"/>
  <c r="AB25" i="14"/>
  <c r="AB15" i="14"/>
  <c r="AB17" i="14"/>
  <c r="AD22" i="14" s="1"/>
  <c r="AB18" i="14"/>
  <c r="AD23" i="14" s="1"/>
  <c r="AB16" i="14"/>
  <c r="AD21" i="14" s="1"/>
  <c r="AB32" i="14"/>
  <c r="AA20" i="14"/>
  <c r="AB33" i="14"/>
  <c r="AA23" i="14"/>
  <c r="AB35" i="14"/>
  <c r="AA22" i="14"/>
  <c r="AB34" i="14"/>
  <c r="AD32" i="13"/>
  <c r="AB25" i="13"/>
  <c r="AB17" i="13"/>
  <c r="AD22" i="13" s="1"/>
  <c r="AB15" i="13"/>
  <c r="AB16" i="13"/>
  <c r="AD21" i="13" s="1"/>
  <c r="AB18" i="13"/>
  <c r="AD23" i="13" s="1"/>
  <c r="AA20" i="12" l="1"/>
  <c r="AB15" i="12"/>
  <c r="AB34" i="13"/>
  <c r="AB23" i="13"/>
  <c r="AD20" i="14"/>
  <c r="AB13" i="14"/>
  <c r="AB23" i="14"/>
  <c r="AB20" i="14"/>
  <c r="AB22" i="14"/>
  <c r="AB21" i="14"/>
  <c r="AB20" i="13"/>
  <c r="AB13" i="13"/>
  <c r="AD20" i="13"/>
  <c r="AB21" i="13"/>
  <c r="AB22" i="13"/>
  <c r="AB20" i="12"/>
  <c r="AB16" i="12"/>
  <c r="AD21" i="12" s="1"/>
  <c r="AB18" i="12"/>
  <c r="AD23" i="12" s="1"/>
  <c r="AB17" i="12"/>
  <c r="AD22" i="12" s="1"/>
  <c r="AB21" i="12" l="1"/>
  <c r="AB22" i="12"/>
  <c r="AB23" i="12"/>
  <c r="AD20" i="12"/>
  <c r="AB13" i="12"/>
  <c r="AB29" i="12" l="1"/>
  <c r="AD34" i="12" s="1"/>
  <c r="AB28" i="12"/>
  <c r="AD33" i="12" s="1"/>
  <c r="AB30" i="12"/>
  <c r="AD35" i="12" s="1"/>
  <c r="AB27" i="12"/>
  <c r="AD32" i="12" l="1"/>
  <c r="AB25" i="12"/>
  <c r="AB35" i="12"/>
  <c r="AB32" i="12"/>
  <c r="AB33" i="12"/>
  <c r="AB34" i="12"/>
  <c r="B13" i="9" l="1"/>
  <c r="B12" i="9"/>
  <c r="B11" i="9"/>
  <c r="B10" i="9"/>
  <c r="B9" i="9"/>
  <c r="C10" i="9" l="1"/>
  <c r="C13" i="9"/>
  <c r="C9" i="9"/>
  <c r="C11" i="9"/>
  <c r="C12" i="9"/>
  <c r="D13" i="9" l="1"/>
  <c r="D12" i="9"/>
  <c r="D11" i="9"/>
  <c r="D10" i="9"/>
  <c r="D9" i="9"/>
  <c r="E9" i="9" l="1"/>
  <c r="E11" i="9"/>
  <c r="E12" i="9"/>
  <c r="E13" i="9"/>
  <c r="E10" i="9"/>
  <c r="F12" i="9" l="1"/>
  <c r="E15" i="9"/>
  <c r="F9" i="9"/>
  <c r="E16" i="9"/>
  <c r="F10" i="9"/>
  <c r="F13" i="9"/>
  <c r="E19" i="9"/>
  <c r="E18" i="9"/>
  <c r="F11" i="9"/>
  <c r="E17" i="9"/>
  <c r="G11" i="9" l="1"/>
  <c r="G13" i="9"/>
  <c r="G17" i="9"/>
  <c r="G9" i="9"/>
  <c r="G15" i="9" s="1"/>
  <c r="G10" i="9"/>
  <c r="G12" i="9"/>
  <c r="H10" i="9" l="1"/>
  <c r="H12" i="9"/>
  <c r="H9" i="9"/>
  <c r="H13" i="9"/>
  <c r="H11" i="9"/>
  <c r="G19" i="9"/>
  <c r="G18" i="9"/>
  <c r="G16" i="9"/>
  <c r="A30" i="8" l="1"/>
  <c r="A29" i="8"/>
  <c r="A28" i="8"/>
  <c r="A27" i="8"/>
  <c r="AD25" i="8"/>
  <c r="A18" i="8"/>
  <c r="A17" i="8"/>
  <c r="A16" i="8"/>
  <c r="A15" i="8"/>
  <c r="AD13" i="8"/>
  <c r="A9" i="8"/>
  <c r="I12" i="8" s="1"/>
  <c r="K6" i="8"/>
  <c r="J6" i="8"/>
  <c r="I6" i="8"/>
  <c r="H6" i="8"/>
  <c r="K5" i="8"/>
  <c r="J5" i="8"/>
  <c r="I5" i="8"/>
  <c r="C5" i="8"/>
  <c r="H5" i="8" s="1"/>
  <c r="K4" i="8"/>
  <c r="J4" i="8"/>
  <c r="I4" i="8"/>
  <c r="C4" i="8"/>
  <c r="H4" i="8" s="1"/>
  <c r="K3" i="8"/>
  <c r="J3" i="8"/>
  <c r="I3" i="8"/>
  <c r="H3" i="8"/>
  <c r="AD30" i="6"/>
  <c r="AD29" i="6"/>
  <c r="AD28" i="6"/>
  <c r="AD27" i="6"/>
  <c r="A30" i="6"/>
  <c r="A29" i="6"/>
  <c r="A28" i="6"/>
  <c r="A27" i="6"/>
  <c r="AD18" i="6"/>
  <c r="AD17" i="6"/>
  <c r="AD16" i="6"/>
  <c r="AD15" i="6"/>
  <c r="AD13" i="6" s="1"/>
  <c r="A18" i="6"/>
  <c r="A17" i="6"/>
  <c r="A16" i="6"/>
  <c r="A15" i="6"/>
  <c r="F12" i="6"/>
  <c r="E12" i="6"/>
  <c r="D12" i="6"/>
  <c r="C12" i="6"/>
  <c r="F11" i="6"/>
  <c r="E11" i="6"/>
  <c r="D11" i="6"/>
  <c r="C11" i="6"/>
  <c r="F10" i="6"/>
  <c r="E10" i="6"/>
  <c r="D10" i="6"/>
  <c r="C10" i="6"/>
  <c r="F9" i="6"/>
  <c r="E9" i="6"/>
  <c r="D9" i="6"/>
  <c r="C9" i="6"/>
  <c r="J11" i="6"/>
  <c r="O7" i="6" s="1"/>
  <c r="K6" i="6"/>
  <c r="J6" i="6"/>
  <c r="J5" i="6"/>
  <c r="I5" i="6"/>
  <c r="H5" i="6"/>
  <c r="K4" i="6"/>
  <c r="J4" i="6"/>
  <c r="I4" i="6"/>
  <c r="H4" i="6"/>
  <c r="K3" i="6"/>
  <c r="J3" i="6"/>
  <c r="I3" i="6"/>
  <c r="D6" i="6"/>
  <c r="I6" i="6" s="1"/>
  <c r="C6" i="6"/>
  <c r="H6" i="6" s="1"/>
  <c r="F5" i="6"/>
  <c r="K5" i="6" s="1"/>
  <c r="C5" i="6"/>
  <c r="F4" i="6"/>
  <c r="C4" i="6"/>
  <c r="D3" i="6"/>
  <c r="AD25" i="6"/>
  <c r="A9" i="6"/>
  <c r="I11" i="6" s="1"/>
  <c r="N7" i="6" s="1"/>
  <c r="H3" i="6"/>
  <c r="AB25" i="1"/>
  <c r="AB24" i="1"/>
  <c r="AB21" i="1" s="1"/>
  <c r="AB23" i="1"/>
  <c r="B30" i="6" l="1"/>
  <c r="B35" i="6" s="1"/>
  <c r="J9" i="6"/>
  <c r="O5" i="6" s="1"/>
  <c r="I12" i="6"/>
  <c r="N8" i="6" s="1"/>
  <c r="H10" i="6"/>
  <c r="B28" i="6" s="1"/>
  <c r="J12" i="6"/>
  <c r="O8" i="6" s="1"/>
  <c r="I9" i="6"/>
  <c r="N5" i="6" s="1"/>
  <c r="I10" i="6"/>
  <c r="N6" i="6" s="1"/>
  <c r="H12" i="6"/>
  <c r="M8" i="6" s="1"/>
  <c r="B18" i="6" s="1"/>
  <c r="J10" i="6"/>
  <c r="O6" i="6" s="1"/>
  <c r="K10" i="6"/>
  <c r="P6" i="6" s="1"/>
  <c r="K12" i="6"/>
  <c r="P8" i="6" s="1"/>
  <c r="K11" i="6"/>
  <c r="P7" i="6" s="1"/>
  <c r="H11" i="6"/>
  <c r="M7" i="6" s="1"/>
  <c r="B17" i="6" s="1"/>
  <c r="K9" i="6"/>
  <c r="P5" i="6" s="1"/>
  <c r="I10" i="8"/>
  <c r="N6" i="8" s="1"/>
  <c r="I11" i="8"/>
  <c r="N7" i="8" s="1"/>
  <c r="I9" i="8"/>
  <c r="N5" i="8" s="1"/>
  <c r="N8" i="8"/>
  <c r="J12" i="8"/>
  <c r="O8" i="8" s="1"/>
  <c r="J11" i="8"/>
  <c r="O7" i="8" s="1"/>
  <c r="J10" i="8"/>
  <c r="O6" i="8" s="1"/>
  <c r="J9" i="8"/>
  <c r="O5" i="8" s="1"/>
  <c r="H12" i="8"/>
  <c r="H11" i="8"/>
  <c r="H10" i="8"/>
  <c r="H9" i="8"/>
  <c r="K10" i="8"/>
  <c r="P6" i="8" s="1"/>
  <c r="K12" i="8"/>
  <c r="P8" i="8" s="1"/>
  <c r="K9" i="8"/>
  <c r="P5" i="8" s="1"/>
  <c r="K11" i="8"/>
  <c r="P7" i="8" s="1"/>
  <c r="M6" i="6"/>
  <c r="H9" i="6"/>
  <c r="M5" i="6" s="1"/>
  <c r="A25" i="1"/>
  <c r="A24" i="1"/>
  <c r="A23" i="1"/>
  <c r="AB15" i="1"/>
  <c r="AB14" i="1"/>
  <c r="AB13" i="1"/>
  <c r="A15" i="1"/>
  <c r="A14" i="1"/>
  <c r="A13" i="1"/>
  <c r="I5" i="1"/>
  <c r="E10" i="1"/>
  <c r="D10" i="1"/>
  <c r="C10" i="1"/>
  <c r="E9" i="1"/>
  <c r="D9" i="1"/>
  <c r="C9" i="1"/>
  <c r="E8" i="1"/>
  <c r="D8" i="1"/>
  <c r="C8" i="1"/>
  <c r="A8" i="1"/>
  <c r="H10" i="1" s="1"/>
  <c r="G5" i="1"/>
  <c r="B25" i="1" s="1"/>
  <c r="I4" i="1"/>
  <c r="H4" i="1"/>
  <c r="I3" i="1"/>
  <c r="D5" i="1"/>
  <c r="H5" i="1" s="1"/>
  <c r="D3" i="1"/>
  <c r="H3" i="1" s="1"/>
  <c r="C4" i="1"/>
  <c r="G4" i="1" s="1"/>
  <c r="C3" i="1"/>
  <c r="G3" i="1" s="1"/>
  <c r="B33" i="6" l="1"/>
  <c r="B29" i="6"/>
  <c r="B34" i="6" s="1"/>
  <c r="B24" i="1"/>
  <c r="B23" i="6"/>
  <c r="B27" i="6"/>
  <c r="AB15" i="6"/>
  <c r="B15" i="6"/>
  <c r="B16" i="6"/>
  <c r="C18" i="6" s="1"/>
  <c r="C23" i="6" s="1"/>
  <c r="M6" i="8"/>
  <c r="B28" i="8"/>
  <c r="B33" i="8" s="1"/>
  <c r="M8" i="8"/>
  <c r="B30" i="8"/>
  <c r="B35" i="8" s="1"/>
  <c r="M7" i="8"/>
  <c r="B29" i="8"/>
  <c r="B34" i="8" s="1"/>
  <c r="M5" i="8"/>
  <c r="B27" i="8"/>
  <c r="B32" i="8" s="1"/>
  <c r="I8" i="1"/>
  <c r="M5" i="1" s="1"/>
  <c r="G10" i="1"/>
  <c r="K7" i="1" s="1"/>
  <c r="G8" i="1"/>
  <c r="K5" i="1" s="1"/>
  <c r="Z13" i="1" s="1"/>
  <c r="L7" i="1"/>
  <c r="H9" i="1"/>
  <c r="L6" i="1" s="1"/>
  <c r="I10" i="1"/>
  <c r="M7" i="1" s="1"/>
  <c r="H8" i="1"/>
  <c r="L5" i="1" s="1"/>
  <c r="I9" i="1"/>
  <c r="M6" i="1" s="1"/>
  <c r="G9" i="1"/>
  <c r="K6" i="1" s="1"/>
  <c r="B29" i="1"/>
  <c r="AB11" i="1"/>
  <c r="B17" i="8" l="1"/>
  <c r="B15" i="8"/>
  <c r="B20" i="8" s="1"/>
  <c r="B18" i="8"/>
  <c r="B23" i="8" s="1"/>
  <c r="B16" i="8"/>
  <c r="C16" i="6"/>
  <c r="C15" i="6"/>
  <c r="AD20" i="6"/>
  <c r="AB20" i="6"/>
  <c r="Z15" i="1"/>
  <c r="C29" i="6"/>
  <c r="C34" i="6" s="1"/>
  <c r="C28" i="6"/>
  <c r="C33" i="6" s="1"/>
  <c r="C27" i="6"/>
  <c r="C32" i="6" s="1"/>
  <c r="B32" i="6"/>
  <c r="B23" i="1"/>
  <c r="C17" i="6"/>
  <c r="Z14" i="1"/>
  <c r="C30" i="6"/>
  <c r="C35" i="6" s="1"/>
  <c r="C28" i="8"/>
  <c r="C30" i="8"/>
  <c r="C27" i="8"/>
  <c r="C29" i="8"/>
  <c r="B22" i="8"/>
  <c r="C21" i="6"/>
  <c r="B22" i="6"/>
  <c r="C20" i="6"/>
  <c r="B20" i="6"/>
  <c r="B21" i="6"/>
  <c r="C22" i="6"/>
  <c r="B14" i="1"/>
  <c r="B18" i="1" s="1"/>
  <c r="B15" i="1"/>
  <c r="B19" i="1" s="1"/>
  <c r="B13" i="1"/>
  <c r="B17" i="1" s="1"/>
  <c r="B27" i="1"/>
  <c r="B28" i="1"/>
  <c r="C16" i="8" l="1"/>
  <c r="C17" i="8"/>
  <c r="B21" i="8"/>
  <c r="C15" i="8"/>
  <c r="C20" i="8" s="1"/>
  <c r="C22" i="8"/>
  <c r="C21" i="8"/>
  <c r="C18" i="8"/>
  <c r="D16" i="8" s="1"/>
  <c r="C35" i="8"/>
  <c r="D30" i="8"/>
  <c r="D28" i="8"/>
  <c r="D27" i="8"/>
  <c r="D29" i="8"/>
  <c r="D34" i="8" s="1"/>
  <c r="C34" i="8"/>
  <c r="C33" i="8"/>
  <c r="C15" i="1"/>
  <c r="C25" i="1"/>
  <c r="C23" i="1"/>
  <c r="C27" i="1"/>
  <c r="C24" i="1"/>
  <c r="C28" i="1" s="1"/>
  <c r="C14" i="1"/>
  <c r="C18" i="1" s="1"/>
  <c r="C32" i="8"/>
  <c r="C19" i="1"/>
  <c r="C13" i="1"/>
  <c r="C29" i="1"/>
  <c r="C17" i="1"/>
  <c r="D18" i="8" l="1"/>
  <c r="D15" i="8"/>
  <c r="D20" i="8" s="1"/>
  <c r="D21" i="8"/>
  <c r="D35" i="8"/>
  <c r="E16" i="8"/>
  <c r="E17" i="8"/>
  <c r="C23" i="8"/>
  <c r="D23" i="8"/>
  <c r="D17" i="8"/>
  <c r="D32" i="8"/>
  <c r="E30" i="8"/>
  <c r="E35" i="8" s="1"/>
  <c r="E28" i="8"/>
  <c r="E33" i="8" s="1"/>
  <c r="E27" i="8"/>
  <c r="E32" i="8" s="1"/>
  <c r="E29" i="8"/>
  <c r="D33" i="8"/>
  <c r="Z18" i="1"/>
  <c r="Z19" i="1"/>
  <c r="Z17" i="1"/>
  <c r="E22" i="8" l="1"/>
  <c r="D22" i="8"/>
  <c r="E34" i="8"/>
  <c r="F27" i="8"/>
  <c r="F30" i="8"/>
  <c r="F35" i="8" s="1"/>
  <c r="F28" i="8"/>
  <c r="F33" i="8" s="1"/>
  <c r="F29" i="8"/>
  <c r="F34" i="8" s="1"/>
  <c r="E18" i="8"/>
  <c r="E15" i="8"/>
  <c r="E21" i="8"/>
  <c r="Z25" i="1"/>
  <c r="Z23" i="1"/>
  <c r="Z27" i="1" s="1"/>
  <c r="Z24" i="1"/>
  <c r="AB28" i="1" s="1"/>
  <c r="AB18" i="1"/>
  <c r="AB19" i="1"/>
  <c r="G30" i="8" l="1"/>
  <c r="G28" i="8"/>
  <c r="G27" i="8"/>
  <c r="G29" i="8"/>
  <c r="F23" i="8"/>
  <c r="E23" i="8"/>
  <c r="F15" i="8"/>
  <c r="F20" i="8" s="1"/>
  <c r="F16" i="8"/>
  <c r="F17" i="8"/>
  <c r="F18" i="8"/>
  <c r="E20" i="8"/>
  <c r="F32" i="8"/>
  <c r="G34" i="8"/>
  <c r="G33" i="8"/>
  <c r="AB27" i="1"/>
  <c r="Z21" i="1"/>
  <c r="Z28" i="1"/>
  <c r="Z29" i="1"/>
  <c r="AB29" i="1"/>
  <c r="Z11" i="1"/>
  <c r="AB17" i="1"/>
  <c r="H30" i="8" l="1"/>
  <c r="H35" i="8" s="1"/>
  <c r="H28" i="8"/>
  <c r="H27" i="8"/>
  <c r="H29" i="8"/>
  <c r="G22" i="8"/>
  <c r="F22" i="8"/>
  <c r="F21" i="8"/>
  <c r="G35" i="8"/>
  <c r="G17" i="8"/>
  <c r="G15" i="8"/>
  <c r="G18" i="8"/>
  <c r="G23" i="8" s="1"/>
  <c r="G16" i="8"/>
  <c r="G32" i="8"/>
  <c r="AB28" i="6"/>
  <c r="AB30" i="6"/>
  <c r="AD35" i="6" s="1"/>
  <c r="AB27" i="6"/>
  <c r="AB29" i="6"/>
  <c r="AD34" i="6" s="1"/>
  <c r="AD33" i="6"/>
  <c r="AB16" i="6"/>
  <c r="AB18" i="6"/>
  <c r="AB17" i="6"/>
  <c r="H16" i="8" l="1"/>
  <c r="H17" i="8"/>
  <c r="H18" i="8"/>
  <c r="H23" i="8" s="1"/>
  <c r="H15" i="8"/>
  <c r="G20" i="8"/>
  <c r="H33" i="8"/>
  <c r="I33" i="8"/>
  <c r="H21" i="8"/>
  <c r="I27" i="8"/>
  <c r="I29" i="8"/>
  <c r="I34" i="8" s="1"/>
  <c r="I30" i="8"/>
  <c r="I35" i="8" s="1"/>
  <c r="I28" i="8"/>
  <c r="H32" i="8"/>
  <c r="G21" i="8"/>
  <c r="H34" i="8"/>
  <c r="AB22" i="6"/>
  <c r="AD22" i="6"/>
  <c r="AB21" i="6"/>
  <c r="AB13" i="6"/>
  <c r="AD21" i="6"/>
  <c r="AB25" i="6"/>
  <c r="AB23" i="6"/>
  <c r="AD23" i="6"/>
  <c r="AB35" i="6"/>
  <c r="AB32" i="6"/>
  <c r="AB33" i="6"/>
  <c r="AD32" i="6"/>
  <c r="AB34" i="6"/>
  <c r="J30" i="8" l="1"/>
  <c r="J28" i="8"/>
  <c r="J27" i="8"/>
  <c r="J29" i="8"/>
  <c r="J33" i="8"/>
  <c r="H20" i="8"/>
  <c r="I18" i="8"/>
  <c r="I16" i="8"/>
  <c r="I17" i="8"/>
  <c r="I22" i="8" s="1"/>
  <c r="I15" i="8"/>
  <c r="I32" i="8"/>
  <c r="H22" i="8"/>
  <c r="K30" i="8" l="1"/>
  <c r="K28" i="8"/>
  <c r="K33" i="8" s="1"/>
  <c r="K27" i="8"/>
  <c r="K29" i="8"/>
  <c r="I23" i="8"/>
  <c r="J15" i="8"/>
  <c r="J18" i="8"/>
  <c r="J17" i="8"/>
  <c r="J16" i="8"/>
  <c r="J21" i="8" s="1"/>
  <c r="I20" i="8"/>
  <c r="I21" i="8"/>
  <c r="J32" i="8"/>
  <c r="J34" i="8"/>
  <c r="J35" i="8"/>
  <c r="J22" i="8" l="1"/>
  <c r="L30" i="8"/>
  <c r="L28" i="8"/>
  <c r="L33" i="8" s="1"/>
  <c r="L27" i="8"/>
  <c r="L29" i="8"/>
  <c r="L34" i="8"/>
  <c r="K17" i="8"/>
  <c r="K15" i="8"/>
  <c r="K18" i="8"/>
  <c r="K16" i="8"/>
  <c r="J20" i="8"/>
  <c r="K32" i="8"/>
  <c r="K35" i="8"/>
  <c r="J23" i="8"/>
  <c r="K34" i="8"/>
  <c r="L32" i="8" l="1"/>
  <c r="M30" i="8"/>
  <c r="M28" i="8"/>
  <c r="M27" i="8"/>
  <c r="M29" i="8"/>
  <c r="M34" i="8" s="1"/>
  <c r="L16" i="8"/>
  <c r="L21" i="8" s="1"/>
  <c r="L17" i="8"/>
  <c r="L22" i="8" s="1"/>
  <c r="L15" i="8"/>
  <c r="L18" i="8"/>
  <c r="M35" i="8"/>
  <c r="L35" i="8"/>
  <c r="K21" i="8"/>
  <c r="K20" i="8"/>
  <c r="K22" i="8"/>
  <c r="K23" i="8"/>
  <c r="N29" i="8" l="1"/>
  <c r="N30" i="8"/>
  <c r="N28" i="8"/>
  <c r="N33" i="8" s="1"/>
  <c r="N27" i="8"/>
  <c r="M33" i="8"/>
  <c r="N35" i="8"/>
  <c r="M32" i="8"/>
  <c r="N34" i="8"/>
  <c r="M17" i="8"/>
  <c r="M22" i="8" s="1"/>
  <c r="M16" i="8"/>
  <c r="M15" i="8"/>
  <c r="M20" i="8" s="1"/>
  <c r="M18" i="8"/>
  <c r="L20" i="8"/>
  <c r="L23" i="8"/>
  <c r="O30" i="8" l="1"/>
  <c r="O28" i="8"/>
  <c r="O33" i="8" s="1"/>
  <c r="O27" i="8"/>
  <c r="O29" i="8"/>
  <c r="O34" i="8" s="1"/>
  <c r="N18" i="8"/>
  <c r="N23" i="8" s="1"/>
  <c r="N15" i="8"/>
  <c r="N16" i="8"/>
  <c r="N17" i="8"/>
  <c r="M21" i="8"/>
  <c r="M23" i="8"/>
  <c r="N32" i="8"/>
  <c r="O32" i="8" l="1"/>
  <c r="P28" i="8"/>
  <c r="P27" i="8"/>
  <c r="P29" i="8"/>
  <c r="P30" i="8"/>
  <c r="N22" i="8"/>
  <c r="O22" i="8"/>
  <c r="N20" i="8"/>
  <c r="O18" i="8"/>
  <c r="O16" i="8"/>
  <c r="O17" i="8"/>
  <c r="O15" i="8"/>
  <c r="P34" i="8"/>
  <c r="P33" i="8"/>
  <c r="O35" i="8"/>
  <c r="O23" i="8"/>
  <c r="N21" i="8"/>
  <c r="Q30" i="8" l="1"/>
  <c r="Q28" i="8"/>
  <c r="Q27" i="8"/>
  <c r="Q29" i="8"/>
  <c r="P16" i="8"/>
  <c r="P17" i="8"/>
  <c r="P22" i="8" s="1"/>
  <c r="P15" i="8"/>
  <c r="P18" i="8"/>
  <c r="P23" i="8" s="1"/>
  <c r="Q35" i="8"/>
  <c r="O20" i="8"/>
  <c r="Q33" i="8"/>
  <c r="P35" i="8"/>
  <c r="P32" i="8"/>
  <c r="O21" i="8"/>
  <c r="R30" i="8" l="1"/>
  <c r="R28" i="8"/>
  <c r="R27" i="8"/>
  <c r="R32" i="8" s="1"/>
  <c r="R29" i="8"/>
  <c r="P21" i="8"/>
  <c r="Q34" i="8"/>
  <c r="Q32" i="8"/>
  <c r="P20" i="8"/>
  <c r="Q16" i="8"/>
  <c r="Q17" i="8"/>
  <c r="Q15" i="8"/>
  <c r="Q18" i="8"/>
  <c r="Q23" i="8" s="1"/>
  <c r="Q22" i="8" l="1"/>
  <c r="S30" i="8"/>
  <c r="S28" i="8"/>
  <c r="S33" i="8" s="1"/>
  <c r="S27" i="8"/>
  <c r="S32" i="8" s="1"/>
  <c r="S29" i="8"/>
  <c r="S34" i="8" s="1"/>
  <c r="Q21" i="8"/>
  <c r="R35" i="8"/>
  <c r="R33" i="8"/>
  <c r="Q20" i="8"/>
  <c r="R15" i="8"/>
  <c r="R20" i="8" s="1"/>
  <c r="R18" i="8"/>
  <c r="R23" i="8" s="1"/>
  <c r="R16" i="8"/>
  <c r="R17" i="8"/>
  <c r="R22" i="8" s="1"/>
  <c r="R34" i="8"/>
  <c r="R21" i="8" l="1"/>
  <c r="S35" i="8"/>
  <c r="S17" i="8"/>
  <c r="S15" i="8"/>
  <c r="S18" i="8"/>
  <c r="S23" i="8" s="1"/>
  <c r="S16" i="8"/>
  <c r="T30" i="8"/>
  <c r="T28" i="8"/>
  <c r="T33" i="8" s="1"/>
  <c r="T27" i="8"/>
  <c r="T29" i="8"/>
  <c r="T34" i="8" s="1"/>
  <c r="S22" i="8" l="1"/>
  <c r="T32" i="8"/>
  <c r="U30" i="8"/>
  <c r="U28" i="8"/>
  <c r="U27" i="8"/>
  <c r="U32" i="8" s="1"/>
  <c r="U29" i="8"/>
  <c r="T17" i="8"/>
  <c r="T15" i="8"/>
  <c r="T18" i="8"/>
  <c r="T16" i="8"/>
  <c r="S20" i="8"/>
  <c r="T35" i="8"/>
  <c r="S21" i="8"/>
  <c r="U18" i="8" l="1"/>
  <c r="U16" i="8"/>
  <c r="U17" i="8"/>
  <c r="U15" i="8"/>
  <c r="U34" i="8"/>
  <c r="T23" i="8"/>
  <c r="U35" i="8"/>
  <c r="T20" i="8"/>
  <c r="T22" i="8"/>
  <c r="V27" i="8"/>
  <c r="V29" i="8"/>
  <c r="V30" i="8"/>
  <c r="V28" i="8"/>
  <c r="V33" i="8" s="1"/>
  <c r="U33" i="8"/>
  <c r="T21" i="8"/>
  <c r="V15" i="8" l="1"/>
  <c r="V16" i="8"/>
  <c r="V17" i="8"/>
  <c r="V18" i="8"/>
  <c r="V23" i="8" s="1"/>
  <c r="V21" i="8"/>
  <c r="U20" i="8"/>
  <c r="U22" i="8"/>
  <c r="V35" i="8"/>
  <c r="U23" i="8"/>
  <c r="W30" i="8"/>
  <c r="W28" i="8"/>
  <c r="W27" i="8"/>
  <c r="W32" i="8" s="1"/>
  <c r="W29" i="8"/>
  <c r="W34" i="8" s="1"/>
  <c r="U21" i="8"/>
  <c r="V32" i="8"/>
  <c r="V34" i="8"/>
  <c r="V22" i="8" l="1"/>
  <c r="W17" i="8"/>
  <c r="W15" i="8"/>
  <c r="W18" i="8"/>
  <c r="W16" i="8"/>
  <c r="W35" i="8"/>
  <c r="X28" i="8"/>
  <c r="X29" i="8"/>
  <c r="X30" i="8"/>
  <c r="X35" i="8" s="1"/>
  <c r="X27" i="8"/>
  <c r="X32" i="8" s="1"/>
  <c r="W33" i="8"/>
  <c r="V20" i="8"/>
  <c r="W20" i="8" l="1"/>
  <c r="X16" i="8"/>
  <c r="X21" i="8" s="1"/>
  <c r="X15" i="8"/>
  <c r="X20" i="8" s="1"/>
  <c r="X18" i="8"/>
  <c r="X23" i="8" s="1"/>
  <c r="X17" i="8"/>
  <c r="X22" i="8" s="1"/>
  <c r="X34" i="8"/>
  <c r="Y30" i="8"/>
  <c r="Y35" i="8" s="1"/>
  <c r="Y28" i="8"/>
  <c r="Y33" i="8" s="1"/>
  <c r="Y27" i="8"/>
  <c r="Y29" i="8"/>
  <c r="X33" i="8"/>
  <c r="W23" i="8"/>
  <c r="W21" i="8"/>
  <c r="W22" i="8"/>
  <c r="Z28" i="8" l="1"/>
  <c r="Z27" i="8"/>
  <c r="Z29" i="8"/>
  <c r="Z34" i="8" s="1"/>
  <c r="Z30" i="8"/>
  <c r="Y21" i="8"/>
  <c r="Y32" i="8"/>
  <c r="Y17" i="8"/>
  <c r="Y16" i="8"/>
  <c r="Y15" i="8"/>
  <c r="Y18" i="8"/>
  <c r="Y23" i="8" s="1"/>
  <c r="Y22" i="8"/>
  <c r="Y34" i="8"/>
  <c r="Z35" i="8" l="1"/>
  <c r="Z15" i="8"/>
  <c r="Z18" i="8"/>
  <c r="Z23" i="8" s="1"/>
  <c r="Z17" i="8"/>
  <c r="Z22" i="8" s="1"/>
  <c r="Z16" i="8"/>
  <c r="Z21" i="8" s="1"/>
  <c r="Z32" i="8"/>
  <c r="AA28" i="8"/>
  <c r="AA27" i="8"/>
  <c r="AA29" i="8"/>
  <c r="AA30" i="8"/>
  <c r="Y20" i="8"/>
  <c r="Z33" i="8"/>
  <c r="AA34" i="8" l="1"/>
  <c r="AA32" i="8"/>
  <c r="AB27" i="8"/>
  <c r="AB30" i="8"/>
  <c r="AD35" i="8" s="1"/>
  <c r="AB29" i="8"/>
  <c r="AD34" i="8" s="1"/>
  <c r="AB28" i="8"/>
  <c r="AD33" i="8" s="1"/>
  <c r="AA17" i="8"/>
  <c r="AA16" i="8"/>
  <c r="AA15" i="8"/>
  <c r="AA18" i="8"/>
  <c r="Z20" i="8"/>
  <c r="AA35" i="8"/>
  <c r="AA33" i="8"/>
  <c r="AA20" i="8" l="1"/>
  <c r="AB16" i="8"/>
  <c r="AD21" i="8" s="1"/>
  <c r="AB18" i="8"/>
  <c r="AD23" i="8" s="1"/>
  <c r="AB17" i="8"/>
  <c r="AD22" i="8" s="1"/>
  <c r="AB15" i="8"/>
  <c r="AB34" i="8"/>
  <c r="AB25" i="8"/>
  <c r="AD32" i="8"/>
  <c r="AA21" i="8"/>
  <c r="AA22" i="8"/>
  <c r="AB32" i="8"/>
  <c r="AB35" i="8"/>
  <c r="AA23" i="8"/>
  <c r="AB23" i="8"/>
  <c r="AB33" i="8"/>
  <c r="AB22" i="8" l="1"/>
  <c r="AB21" i="8"/>
  <c r="AB13" i="8"/>
  <c r="AD20" i="8"/>
  <c r="AB20" i="8"/>
</calcChain>
</file>

<file path=xl/sharedStrings.xml><?xml version="1.0" encoding="utf-8"?>
<sst xmlns="http://schemas.openxmlformats.org/spreadsheetml/2006/main" count="185" uniqueCount="33">
  <si>
    <t>y</t>
  </si>
  <si>
    <t>a</t>
  </si>
  <si>
    <t>m</t>
  </si>
  <si>
    <t>r</t>
  </si>
  <si>
    <t>A</t>
  </si>
  <si>
    <t>r'</t>
  </si>
  <si>
    <t>r''</t>
  </si>
  <si>
    <t>b</t>
  </si>
  <si>
    <t>c</t>
  </si>
  <si>
    <t>d</t>
  </si>
  <si>
    <t>beta=0.8</t>
  </si>
  <si>
    <t>S</t>
  </si>
  <si>
    <t>{1,2,3,4}</t>
  </si>
  <si>
    <t>{1,2,3}</t>
  </si>
  <si>
    <t>{1,2}</t>
  </si>
  <si>
    <t>{1}</t>
  </si>
  <si>
    <t>M</t>
  </si>
  <si>
    <t>[1/N]_NxN</t>
  </si>
  <si>
    <t>β</t>
  </si>
  <si>
    <t>1 - β</t>
  </si>
  <si>
    <t>(1 - β) [1/N]_NxN</t>
  </si>
  <si>
    <t>β M</t>
  </si>
  <si>
    <t>SOLUTION</t>
  </si>
  <si>
    <t>S = {1}, β = 0.8</t>
  </si>
  <si>
    <t>L</t>
  </si>
  <si>
    <r>
      <t>L</t>
    </r>
    <r>
      <rPr>
        <b/>
        <vertAlign val="superscript"/>
        <sz val="11"/>
        <color theme="1"/>
        <rFont val="Calibri"/>
        <family val="2"/>
        <charset val="238"/>
        <scheme val="minor"/>
      </rPr>
      <t>T</t>
    </r>
  </si>
  <si>
    <t>B</t>
  </si>
  <si>
    <t>C</t>
  </si>
  <si>
    <t>D</t>
  </si>
  <si>
    <t>E</t>
  </si>
  <si>
    <t>h</t>
  </si>
  <si>
    <t>LTh</t>
  </si>
  <si>
    <t>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</si>
</sst>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"/>
    <numFmt numFmtId="165" formatCode="0.0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b/>
      <vertAlign val="superscript"/>
      <sz val="11"/>
      <color theme="1"/>
      <name val="Calibri"/>
      <family val="2"/>
      <charset val="238"/>
      <scheme val="minor"/>
    </font>
  </fonts>
  <fills count="2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CCC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1" fillId="6" borderId="0" xfId="0" applyFont="1" applyFill="1" applyAlignment="1">
      <alignment horizontal="center" vertical="center"/>
    </xf>
    <xf numFmtId="0" fontId="0" fillId="6" borderId="0" xfId="0" applyFill="1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0" xfId="0" applyNumberFormat="1"/>
    <xf numFmtId="0" fontId="1" fillId="7" borderId="0" xfId="0" applyFont="1" applyFill="1" applyAlignment="1">
      <alignment horizontal="center"/>
    </xf>
    <xf numFmtId="165" fontId="0" fillId="6" borderId="0" xfId="0" applyNumberFormat="1" applyFill="1" applyAlignment="1">
      <alignment horizontal="center"/>
    </xf>
    <xf numFmtId="165" fontId="0" fillId="0" borderId="0" xfId="0" applyNumberFormat="1"/>
    <xf numFmtId="165" fontId="0" fillId="0" borderId="0" xfId="0" applyNumberFormat="1" applyAlignment="1">
      <alignment horizontal="center"/>
    </xf>
    <xf numFmtId="165" fontId="0" fillId="5" borderId="0" xfId="0" applyNumberForma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8" borderId="0" xfId="0" applyFont="1" applyFill="1" applyAlignment="1">
      <alignment horizontal="center"/>
    </xf>
    <xf numFmtId="0" fontId="1" fillId="14" borderId="0" xfId="0" applyFont="1" applyFill="1" applyAlignment="1">
      <alignment horizontal="center"/>
    </xf>
    <xf numFmtId="0" fontId="3" fillId="14" borderId="0" xfId="0" applyFont="1" applyFill="1" applyAlignment="1">
      <alignment horizontal="center"/>
    </xf>
    <xf numFmtId="165" fontId="0" fillId="6" borderId="0" xfId="0" applyNumberFormat="1" applyFill="1"/>
    <xf numFmtId="165" fontId="2" fillId="5" borderId="0" xfId="0" applyNumberFormat="1" applyFont="1" applyFill="1"/>
    <xf numFmtId="165" fontId="0" fillId="4" borderId="0" xfId="0" applyNumberFormat="1" applyFill="1"/>
    <xf numFmtId="0" fontId="4" fillId="0" borderId="0" xfId="0" applyFont="1"/>
    <xf numFmtId="165" fontId="1" fillId="19" borderId="0" xfId="0" applyNumberFormat="1" applyFont="1" applyFill="1"/>
    <xf numFmtId="0" fontId="1" fillId="0" borderId="0" xfId="0" applyFont="1" applyAlignment="1">
      <alignment horizontal="right"/>
    </xf>
    <xf numFmtId="164" fontId="0" fillId="20" borderId="0" xfId="0" applyNumberFormat="1" applyFill="1" applyAlignment="1">
      <alignment horizontal="center"/>
    </xf>
    <xf numFmtId="164" fontId="0" fillId="21" borderId="0" xfId="0" applyNumberFormat="1" applyFill="1" applyAlignment="1">
      <alignment horizontal="center"/>
    </xf>
    <xf numFmtId="49" fontId="1" fillId="13" borderId="0" xfId="0" applyNumberFormat="1" applyFont="1" applyFill="1" applyAlignment="1">
      <alignment horizontal="center"/>
    </xf>
    <xf numFmtId="165" fontId="1" fillId="13" borderId="0" xfId="0" applyNumberFormat="1" applyFont="1" applyFill="1" applyAlignment="1">
      <alignment horizontal="center"/>
    </xf>
    <xf numFmtId="165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164" fontId="0" fillId="0" borderId="0" xfId="0" applyNumberFormat="1" applyAlignment="1">
      <alignment vertical="center"/>
    </xf>
    <xf numFmtId="164" fontId="0" fillId="0" borderId="0" xfId="0" applyNumberFormat="1" applyAlignment="1">
      <alignment horizontal="center" vertical="center"/>
    </xf>
    <xf numFmtId="165" fontId="0" fillId="18" borderId="0" xfId="0" applyNumberFormat="1" applyFill="1" applyAlignment="1">
      <alignment horizontal="center" vertical="center"/>
    </xf>
    <xf numFmtId="165" fontId="1" fillId="19" borderId="0" xfId="0" applyNumberFormat="1" applyFont="1" applyFill="1" applyAlignment="1">
      <alignment horizontal="center" vertical="center"/>
    </xf>
    <xf numFmtId="164" fontId="0" fillId="18" borderId="0" xfId="0" applyNumberFormat="1" applyFill="1" applyAlignment="1">
      <alignment horizontal="center" vertical="center"/>
    </xf>
    <xf numFmtId="165" fontId="0" fillId="12" borderId="0" xfId="0" applyNumberFormat="1" applyFill="1" applyAlignment="1">
      <alignment horizontal="center" vertical="center"/>
    </xf>
    <xf numFmtId="165" fontId="0" fillId="3" borderId="0" xfId="0" applyNumberFormat="1" applyFill="1" applyAlignment="1">
      <alignment horizontal="center" vertical="center"/>
    </xf>
    <xf numFmtId="0" fontId="1" fillId="10" borderId="0" xfId="0" applyFont="1" applyFill="1" applyAlignment="1">
      <alignment horizontal="center"/>
    </xf>
    <xf numFmtId="0" fontId="1" fillId="10" borderId="0" xfId="0" applyFont="1" applyFill="1" applyAlignment="1">
      <alignment horizontal="center" vertical="center"/>
    </xf>
    <xf numFmtId="0" fontId="1" fillId="15" borderId="0" xfId="0" applyFont="1" applyFill="1" applyAlignment="1">
      <alignment horizontal="center" vertical="center"/>
    </xf>
    <xf numFmtId="0" fontId="1" fillId="22" borderId="0" xfId="0" applyFont="1" applyFill="1" applyAlignment="1">
      <alignment horizontal="center" vertical="center"/>
    </xf>
    <xf numFmtId="165" fontId="0" fillId="9" borderId="0" xfId="0" applyNumberFormat="1" applyFill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" fillId="6" borderId="0" xfId="0" applyFont="1" applyFill="1" applyAlignment="1">
      <alignment horizontal="center"/>
    </xf>
    <xf numFmtId="0" fontId="1" fillId="16" borderId="0" xfId="0" applyFont="1" applyFill="1" applyAlignment="1">
      <alignment horizontal="center"/>
    </xf>
    <xf numFmtId="0" fontId="1" fillId="4" borderId="0" xfId="0" applyFont="1" applyFill="1" applyAlignment="1">
      <alignment horizontal="center"/>
    </xf>
    <xf numFmtId="165" fontId="0" fillId="16" borderId="0" xfId="0" applyNumberFormat="1" applyFill="1" applyAlignment="1">
      <alignment horizontal="center"/>
    </xf>
    <xf numFmtId="165" fontId="0" fillId="4" borderId="0" xfId="0" applyNumberFormat="1" applyFill="1" applyAlignment="1">
      <alignment horizontal="center"/>
    </xf>
    <xf numFmtId="165" fontId="0" fillId="7" borderId="0" xfId="0" applyNumberFormat="1" applyFill="1" applyAlignment="1">
      <alignment horizontal="center"/>
    </xf>
    <xf numFmtId="164" fontId="0" fillId="23" borderId="0" xfId="0" applyNumberFormat="1" applyFill="1"/>
    <xf numFmtId="164" fontId="0" fillId="5" borderId="0" xfId="0" applyNumberFormat="1" applyFill="1"/>
    <xf numFmtId="0" fontId="0" fillId="3" borderId="1" xfId="0" applyFill="1" applyBorder="1" applyAlignment="1">
      <alignment horizontal="center" vertical="center"/>
    </xf>
    <xf numFmtId="0" fontId="1" fillId="11" borderId="0" xfId="0" applyFont="1" applyFill="1" applyAlignment="1">
      <alignment horizontal="center"/>
    </xf>
    <xf numFmtId="0" fontId="1" fillId="17" borderId="0" xfId="0" applyFont="1" applyFill="1" applyAlignment="1">
      <alignment horizontal="center"/>
    </xf>
    <xf numFmtId="49" fontId="1" fillId="13" borderId="0" xfId="0" applyNumberFormat="1" applyFont="1" applyFill="1" applyAlignment="1">
      <alignment horizontal="center"/>
    </xf>
    <xf numFmtId="165" fontId="1" fillId="13" borderId="0" xfId="0" applyNumberFormat="1" applyFont="1" applyFill="1" applyAlignment="1">
      <alignment horizontal="center"/>
    </xf>
    <xf numFmtId="0" fontId="1" fillId="8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29"/>
  <sheetViews>
    <sheetView workbookViewId="0"/>
  </sheetViews>
  <sheetFormatPr defaultRowHeight="14.4" x14ac:dyDescent="0.3"/>
  <cols>
    <col min="1" max="1" width="9.109375" style="2"/>
    <col min="2" max="20" width="7.5546875" bestFit="1" customWidth="1"/>
    <col min="28" max="28" width="10.109375" style="2" bestFit="1" customWidth="1"/>
  </cols>
  <sheetData>
    <row r="1" spans="1:28" x14ac:dyDescent="0.3">
      <c r="C1" s="56" t="s">
        <v>16</v>
      </c>
      <c r="D1" s="56"/>
      <c r="E1" s="56"/>
      <c r="G1" s="56" t="s">
        <v>21</v>
      </c>
      <c r="H1" s="56"/>
      <c r="I1" s="56"/>
    </row>
    <row r="2" spans="1:28" x14ac:dyDescent="0.3">
      <c r="A2" s="16" t="s">
        <v>18</v>
      </c>
      <c r="C2" s="4" t="s">
        <v>0</v>
      </c>
      <c r="D2" s="4" t="s">
        <v>1</v>
      </c>
      <c r="E2" s="4" t="s">
        <v>2</v>
      </c>
      <c r="G2" s="4" t="s">
        <v>0</v>
      </c>
      <c r="H2" s="4" t="s">
        <v>1</v>
      </c>
      <c r="I2" s="4" t="s">
        <v>2</v>
      </c>
    </row>
    <row r="3" spans="1:28" x14ac:dyDescent="0.3">
      <c r="A3" s="3">
        <v>0.8</v>
      </c>
      <c r="C3" s="9">
        <f>1/2</f>
        <v>0.5</v>
      </c>
      <c r="D3" s="9">
        <f>1/2</f>
        <v>0.5</v>
      </c>
      <c r="E3" s="9">
        <v>0</v>
      </c>
      <c r="F3" s="10"/>
      <c r="G3" s="17">
        <f t="shared" ref="G3:I5" si="0">$A$3*C3</f>
        <v>0.4</v>
      </c>
      <c r="H3" s="17">
        <f t="shared" si="0"/>
        <v>0.4</v>
      </c>
      <c r="I3" s="17">
        <f t="shared" si="0"/>
        <v>0</v>
      </c>
      <c r="J3" s="10"/>
    </row>
    <row r="4" spans="1:28" x14ac:dyDescent="0.3">
      <c r="C4" s="9">
        <f>1/2</f>
        <v>0.5</v>
      </c>
      <c r="D4" s="9">
        <v>0</v>
      </c>
      <c r="E4" s="9">
        <v>0</v>
      </c>
      <c r="F4" s="10"/>
      <c r="G4" s="17">
        <f t="shared" si="0"/>
        <v>0.4</v>
      </c>
      <c r="H4" s="17">
        <f t="shared" si="0"/>
        <v>0</v>
      </c>
      <c r="I4" s="17">
        <f t="shared" si="0"/>
        <v>0</v>
      </c>
      <c r="J4" s="10"/>
      <c r="K4" s="53" t="s">
        <v>4</v>
      </c>
      <c r="L4" s="53"/>
      <c r="M4" s="53"/>
    </row>
    <row r="5" spans="1:28" x14ac:dyDescent="0.3">
      <c r="C5" s="9">
        <v>0</v>
      </c>
      <c r="D5" s="9">
        <f>1/2</f>
        <v>0.5</v>
      </c>
      <c r="E5" s="9">
        <v>1</v>
      </c>
      <c r="F5" s="10"/>
      <c r="G5" s="17">
        <f t="shared" si="0"/>
        <v>0</v>
      </c>
      <c r="H5" s="17">
        <f t="shared" si="0"/>
        <v>0.4</v>
      </c>
      <c r="I5" s="17">
        <f t="shared" si="0"/>
        <v>0.8</v>
      </c>
      <c r="J5" s="10"/>
      <c r="K5" s="19">
        <f t="shared" ref="K5:M7" si="1">G3+G8</f>
        <v>0.46666666666666667</v>
      </c>
      <c r="L5" s="19">
        <f t="shared" si="1"/>
        <v>0.46666666666666667</v>
      </c>
      <c r="M5" s="19">
        <f t="shared" si="1"/>
        <v>6.6666666666666652E-2</v>
      </c>
    </row>
    <row r="6" spans="1:28" x14ac:dyDescent="0.3">
      <c r="C6" s="10"/>
      <c r="D6" s="10"/>
      <c r="E6" s="10"/>
      <c r="F6" s="10"/>
      <c r="G6" s="10"/>
      <c r="H6" s="10"/>
      <c r="I6" s="10"/>
      <c r="J6" s="10"/>
      <c r="K6" s="19">
        <f t="shared" si="1"/>
        <v>0.46666666666666667</v>
      </c>
      <c r="L6" s="19">
        <f t="shared" si="1"/>
        <v>6.6666666666666652E-2</v>
      </c>
      <c r="M6" s="19">
        <f t="shared" si="1"/>
        <v>6.6666666666666652E-2</v>
      </c>
    </row>
    <row r="7" spans="1:28" x14ac:dyDescent="0.3">
      <c r="A7" s="15" t="s">
        <v>19</v>
      </c>
      <c r="C7" s="54" t="s">
        <v>17</v>
      </c>
      <c r="D7" s="54"/>
      <c r="E7" s="54"/>
      <c r="F7" s="10"/>
      <c r="G7" s="55" t="s">
        <v>20</v>
      </c>
      <c r="H7" s="55"/>
      <c r="I7" s="55"/>
      <c r="J7" s="10"/>
      <c r="K7" s="19">
        <f t="shared" si="1"/>
        <v>6.6666666666666652E-2</v>
      </c>
      <c r="L7" s="19">
        <f t="shared" si="1"/>
        <v>0.46666666666666667</v>
      </c>
      <c r="M7" s="19">
        <f t="shared" si="1"/>
        <v>0.8666666666666667</v>
      </c>
    </row>
    <row r="8" spans="1:28" x14ac:dyDescent="0.3">
      <c r="A8" s="13">
        <f>1-A3</f>
        <v>0.19999999999999996</v>
      </c>
      <c r="C8" s="12">
        <f>1/3</f>
        <v>0.33333333333333331</v>
      </c>
      <c r="D8" s="12">
        <f t="shared" ref="D8:E10" si="2">1/3</f>
        <v>0.33333333333333331</v>
      </c>
      <c r="E8" s="12">
        <f t="shared" si="2"/>
        <v>0.33333333333333331</v>
      </c>
      <c r="F8" s="10"/>
      <c r="G8" s="18">
        <f t="shared" ref="G8:I10" si="3">$A$8*C8</f>
        <v>6.6666666666666652E-2</v>
      </c>
      <c r="H8" s="18">
        <f t="shared" si="3"/>
        <v>6.6666666666666652E-2</v>
      </c>
      <c r="I8" s="18">
        <f t="shared" si="3"/>
        <v>6.6666666666666652E-2</v>
      </c>
      <c r="J8" s="10"/>
      <c r="K8" s="10"/>
      <c r="L8" s="10"/>
      <c r="M8" s="10"/>
    </row>
    <row r="9" spans="1:28" x14ac:dyDescent="0.3">
      <c r="C9" s="12">
        <f t="shared" ref="C9:C10" si="4">1/3</f>
        <v>0.33333333333333331</v>
      </c>
      <c r="D9" s="12">
        <f t="shared" si="2"/>
        <v>0.33333333333333331</v>
      </c>
      <c r="E9" s="12">
        <f t="shared" si="2"/>
        <v>0.33333333333333331</v>
      </c>
      <c r="F9" s="10"/>
      <c r="G9" s="18">
        <f t="shared" si="3"/>
        <v>6.6666666666666652E-2</v>
      </c>
      <c r="H9" s="18">
        <f t="shared" si="3"/>
        <v>6.6666666666666652E-2</v>
      </c>
      <c r="I9" s="18">
        <f t="shared" si="3"/>
        <v>6.6666666666666652E-2</v>
      </c>
      <c r="J9" s="10"/>
      <c r="K9" s="10"/>
      <c r="L9" s="10"/>
      <c r="M9" s="10"/>
    </row>
    <row r="10" spans="1:28" x14ac:dyDescent="0.3">
      <c r="C10" s="12">
        <f t="shared" si="4"/>
        <v>0.33333333333333331</v>
      </c>
      <c r="D10" s="12">
        <f t="shared" si="2"/>
        <v>0.33333333333333331</v>
      </c>
      <c r="E10" s="12">
        <f t="shared" si="2"/>
        <v>0.33333333333333331</v>
      </c>
      <c r="F10" s="10"/>
      <c r="G10" s="18">
        <f t="shared" si="3"/>
        <v>6.6666666666666652E-2</v>
      </c>
      <c r="H10" s="18">
        <f t="shared" si="3"/>
        <v>6.6666666666666652E-2</v>
      </c>
      <c r="I10" s="18">
        <f t="shared" si="3"/>
        <v>6.6666666666666652E-2</v>
      </c>
      <c r="J10" s="10"/>
      <c r="K10" s="10"/>
      <c r="L10" s="10"/>
      <c r="M10" s="10"/>
      <c r="AB10" s="1" t="s">
        <v>22</v>
      </c>
    </row>
    <row r="11" spans="1:28" x14ac:dyDescent="0.3">
      <c r="Y11" s="22"/>
      <c r="Z11" s="21">
        <f>SUM(Z13:Z15)</f>
        <v>0</v>
      </c>
      <c r="AB11" s="23">
        <f>SUM(AB13:AB15)</f>
        <v>1</v>
      </c>
    </row>
    <row r="12" spans="1:28" x14ac:dyDescent="0.3">
      <c r="A12" s="1" t="s">
        <v>3</v>
      </c>
      <c r="B12" s="1" t="s">
        <v>5</v>
      </c>
      <c r="C12" s="1" t="s">
        <v>6</v>
      </c>
      <c r="Z12" s="20"/>
    </row>
    <row r="13" spans="1:28" x14ac:dyDescent="0.3">
      <c r="A13" s="27">
        <f>1/3</f>
        <v>0.33333333333333331</v>
      </c>
      <c r="B13" s="27">
        <f>$K5*A$13+$L5*A$14+$M5*A$15</f>
        <v>0.33333333333333331</v>
      </c>
      <c r="C13" s="27">
        <f>$K5*B$13+$L5*B$14+$M5*B$15</f>
        <v>0.27999999999999997</v>
      </c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32">
        <f>$K5*Y$13+$L5*Y$14+$M5*Y$15</f>
        <v>0</v>
      </c>
      <c r="AA13" s="7"/>
      <c r="AB13" s="24">
        <f>7/33</f>
        <v>0.21212121212121213</v>
      </c>
    </row>
    <row r="14" spans="1:28" x14ac:dyDescent="0.3">
      <c r="A14" s="27">
        <f t="shared" ref="A14:A15" si="5">1/3</f>
        <v>0.33333333333333331</v>
      </c>
      <c r="B14" s="27">
        <f>$K6*A$13+$L6*A$14+$M6*A$15</f>
        <v>0.2</v>
      </c>
      <c r="C14" s="27">
        <f t="shared" ref="C14" si="6">$K6*B$13+$L6*B$14+$M6*B$15</f>
        <v>0.2</v>
      </c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32">
        <f>$K6*Y$13+$L6*Y$14+$M6*Y$15</f>
        <v>0</v>
      </c>
      <c r="AA14" s="7"/>
      <c r="AB14" s="24">
        <f>5/33</f>
        <v>0.15151515151515152</v>
      </c>
    </row>
    <row r="15" spans="1:28" x14ac:dyDescent="0.3">
      <c r="A15" s="27">
        <f t="shared" si="5"/>
        <v>0.33333333333333331</v>
      </c>
      <c r="B15" s="27">
        <f>$K7*A$13+$L7*A$14+$M7*A$15</f>
        <v>0.46666666666666667</v>
      </c>
      <c r="C15" s="27">
        <f t="shared" ref="C15" si="7">$K7*B$13+$L7*B$14+$M7*B$15</f>
        <v>0.52</v>
      </c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32">
        <f>$K7*Y$13+$L7*Y$14+$M7*Y$15</f>
        <v>0</v>
      </c>
      <c r="AA15" s="7"/>
      <c r="AB15" s="24">
        <f>21/33</f>
        <v>0.63636363636363635</v>
      </c>
    </row>
    <row r="16" spans="1:28" x14ac:dyDescent="0.3">
      <c r="A16" s="28"/>
      <c r="B16" s="28"/>
      <c r="C16" s="28"/>
    </row>
    <row r="17" spans="1:28" x14ac:dyDescent="0.3">
      <c r="A17" s="28"/>
      <c r="B17" s="31">
        <f>ABS(A13-B13)</f>
        <v>0</v>
      </c>
      <c r="C17" s="31">
        <f t="shared" ref="C17" si="8">ABS(B13-C13)</f>
        <v>5.3333333333333344E-2</v>
      </c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>
        <f>ABS(Y13-Z13)</f>
        <v>0</v>
      </c>
      <c r="AB17" s="6">
        <f>ABS(Z13-AB13)</f>
        <v>0.21212121212121213</v>
      </c>
    </row>
    <row r="18" spans="1:28" x14ac:dyDescent="0.3">
      <c r="A18" s="28"/>
      <c r="B18" s="31">
        <f t="shared" ref="B18:C18" si="9">ABS(A14-B14)</f>
        <v>0.1333333333333333</v>
      </c>
      <c r="C18" s="31">
        <f t="shared" si="9"/>
        <v>0</v>
      </c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>
        <f>ABS(Y14-Z14)</f>
        <v>0</v>
      </c>
      <c r="AB18" s="6">
        <f t="shared" ref="AB18:AB19" si="10">ABS(Z14-AB14)</f>
        <v>0.15151515151515152</v>
      </c>
    </row>
    <row r="19" spans="1:28" x14ac:dyDescent="0.3">
      <c r="A19" s="28"/>
      <c r="B19" s="31">
        <f t="shared" ref="B19:C19" si="11">ABS(A15-B15)</f>
        <v>0.13333333333333336</v>
      </c>
      <c r="C19" s="31">
        <f t="shared" si="11"/>
        <v>5.3333333333333344E-2</v>
      </c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>
        <f>ABS(Y15-Z15)</f>
        <v>0</v>
      </c>
      <c r="AB19" s="6">
        <f t="shared" si="10"/>
        <v>0.63636363636363635</v>
      </c>
    </row>
    <row r="21" spans="1:28" x14ac:dyDescent="0.3">
      <c r="S21" s="7"/>
      <c r="U21" s="7"/>
      <c r="Z21" s="21">
        <f>SUM(Z23:Z25)</f>
        <v>0.19999999999999996</v>
      </c>
      <c r="AB21" s="23">
        <f>SUM(AB23:AB25)</f>
        <v>1</v>
      </c>
    </row>
    <row r="22" spans="1:28" x14ac:dyDescent="0.3">
      <c r="A22" s="1" t="s">
        <v>3</v>
      </c>
      <c r="B22" s="1" t="s">
        <v>5</v>
      </c>
      <c r="C22" s="1" t="s">
        <v>6</v>
      </c>
      <c r="Z22" s="20"/>
    </row>
    <row r="23" spans="1:28" x14ac:dyDescent="0.3">
      <c r="A23" s="27">
        <f>1/3</f>
        <v>0.33333333333333331</v>
      </c>
      <c r="B23" s="27">
        <f>($G3*A$23+$H3*A$24+$I3*A$25)+$H8</f>
        <v>0.33333333333333331</v>
      </c>
      <c r="C23" s="27">
        <f t="shared" ref="C23:Z23" si="12">($G3*B$23+$H3*B$24+$I3*B$25)+$H8</f>
        <v>0.27999999999999997</v>
      </c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36">
        <f t="shared" si="12"/>
        <v>6.6666666666666652E-2</v>
      </c>
      <c r="AA23" s="7"/>
      <c r="AB23" s="24">
        <f>7/33</f>
        <v>0.21212121212121213</v>
      </c>
    </row>
    <row r="24" spans="1:28" x14ac:dyDescent="0.3">
      <c r="A24" s="27">
        <f t="shared" ref="A24:A25" si="13">1/3</f>
        <v>0.33333333333333331</v>
      </c>
      <c r="B24" s="27">
        <f t="shared" ref="B24:Z24" si="14">($G4*A$23+$H4*A$24+$I4*A$25)+$H9</f>
        <v>0.19999999999999998</v>
      </c>
      <c r="C24" s="27">
        <f t="shared" si="14"/>
        <v>0.19999999999999998</v>
      </c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36">
        <f t="shared" si="14"/>
        <v>6.6666666666666652E-2</v>
      </c>
      <c r="AA24" s="7"/>
      <c r="AB24" s="24">
        <f>5/33</f>
        <v>0.15151515151515152</v>
      </c>
    </row>
    <row r="25" spans="1:28" x14ac:dyDescent="0.3">
      <c r="A25" s="27">
        <f t="shared" si="13"/>
        <v>0.33333333333333331</v>
      </c>
      <c r="B25" s="27">
        <f t="shared" ref="B25:Z25" si="15">($G5*A$23+$H5*A$24+$I5*A$25)+$H10</f>
        <v>0.46666666666666667</v>
      </c>
      <c r="C25" s="27">
        <f t="shared" si="15"/>
        <v>0.52</v>
      </c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36">
        <f t="shared" si="15"/>
        <v>6.6666666666666652E-2</v>
      </c>
      <c r="AA25" s="7"/>
      <c r="AB25" s="24">
        <f>21/33</f>
        <v>0.63636363636363635</v>
      </c>
    </row>
    <row r="26" spans="1:28" x14ac:dyDescent="0.3">
      <c r="A26" s="28"/>
      <c r="B26" s="29"/>
      <c r="C26" s="29"/>
    </row>
    <row r="27" spans="1:28" x14ac:dyDescent="0.3">
      <c r="A27" s="28"/>
      <c r="B27" s="30">
        <f>ABS(A23-B23)</f>
        <v>0</v>
      </c>
      <c r="C27" s="30">
        <f t="shared" ref="C27" si="16">ABS(B23-C23)</f>
        <v>5.3333333333333344E-2</v>
      </c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>
        <f t="shared" ref="Z27:Z29" si="17">ABS(Y23-Z23)</f>
        <v>6.6666666666666652E-2</v>
      </c>
      <c r="AB27" s="6">
        <f>ABS(Z23-AB23)</f>
        <v>0.14545454545454548</v>
      </c>
    </row>
    <row r="28" spans="1:28" x14ac:dyDescent="0.3">
      <c r="A28" s="28"/>
      <c r="B28" s="30">
        <f t="shared" ref="B28:C28" si="18">ABS(A24-B24)</f>
        <v>0.13333333333333333</v>
      </c>
      <c r="C28" s="30">
        <f t="shared" si="18"/>
        <v>0</v>
      </c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>
        <f t="shared" si="17"/>
        <v>6.6666666666666652E-2</v>
      </c>
      <c r="AB28" s="6">
        <f t="shared" ref="AB28:AB29" si="19">ABS(Z24-AB24)</f>
        <v>8.4848484848484867E-2</v>
      </c>
    </row>
    <row r="29" spans="1:28" x14ac:dyDescent="0.3">
      <c r="A29" s="28"/>
      <c r="B29" s="30">
        <f t="shared" ref="B29:C29" si="20">ABS(A25-B25)</f>
        <v>0.13333333333333336</v>
      </c>
      <c r="C29" s="30">
        <f t="shared" si="20"/>
        <v>5.3333333333333344E-2</v>
      </c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>
        <f t="shared" si="17"/>
        <v>6.6666666666666652E-2</v>
      </c>
      <c r="AB29" s="6">
        <f t="shared" si="19"/>
        <v>0.5696969696969697</v>
      </c>
    </row>
  </sheetData>
  <mergeCells count="5">
    <mergeCell ref="K4:M4"/>
    <mergeCell ref="C1:E1"/>
    <mergeCell ref="C7:E7"/>
    <mergeCell ref="G7:I7"/>
    <mergeCell ref="G1:I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D35"/>
  <sheetViews>
    <sheetView workbookViewId="0"/>
  </sheetViews>
  <sheetFormatPr defaultRowHeight="14.4" x14ac:dyDescent="0.3"/>
  <cols>
    <col min="1" max="1" width="9.109375" style="2"/>
    <col min="2" max="5" width="7.5546875" bestFit="1" customWidth="1"/>
    <col min="6" max="6" width="7.5546875" customWidth="1"/>
    <col min="7" max="10" width="7.5546875" bestFit="1" customWidth="1"/>
    <col min="11" max="11" width="7.5546875" customWidth="1"/>
    <col min="12" max="22" width="7.5546875" bestFit="1" customWidth="1"/>
    <col min="30" max="30" width="10.109375" style="2" bestFit="1" customWidth="1"/>
  </cols>
  <sheetData>
    <row r="1" spans="1:30" x14ac:dyDescent="0.3">
      <c r="C1" s="56" t="s">
        <v>16</v>
      </c>
      <c r="D1" s="56"/>
      <c r="E1" s="56"/>
      <c r="F1" s="14"/>
      <c r="H1" s="56" t="s">
        <v>21</v>
      </c>
      <c r="I1" s="56"/>
      <c r="J1" s="56"/>
      <c r="K1" s="14"/>
    </row>
    <row r="2" spans="1:30" x14ac:dyDescent="0.3">
      <c r="A2" s="16" t="s">
        <v>18</v>
      </c>
      <c r="C2" s="4" t="s">
        <v>1</v>
      </c>
      <c r="D2" s="4" t="s">
        <v>7</v>
      </c>
      <c r="E2" s="4" t="s">
        <v>8</v>
      </c>
      <c r="F2" s="4" t="s">
        <v>9</v>
      </c>
      <c r="H2" s="4" t="s">
        <v>1</v>
      </c>
      <c r="I2" s="4" t="s">
        <v>7</v>
      </c>
      <c r="J2" s="4" t="s">
        <v>8</v>
      </c>
      <c r="K2" s="4" t="s">
        <v>9</v>
      </c>
    </row>
    <row r="3" spans="1:30" x14ac:dyDescent="0.3">
      <c r="A3" s="3">
        <v>0.8</v>
      </c>
      <c r="C3" s="5">
        <v>0</v>
      </c>
      <c r="D3" s="5">
        <f>1/2</f>
        <v>0.5</v>
      </c>
      <c r="E3" s="5">
        <v>1</v>
      </c>
      <c r="F3" s="5">
        <v>0</v>
      </c>
      <c r="G3" s="10"/>
      <c r="H3" s="17">
        <f>$A$3*C3</f>
        <v>0</v>
      </c>
      <c r="I3" s="17">
        <f t="shared" ref="I3:I6" si="0">$A$3*D3</f>
        <v>0.4</v>
      </c>
      <c r="J3" s="17">
        <f t="shared" ref="J3:J6" si="1">$A$3*E3</f>
        <v>0.8</v>
      </c>
      <c r="K3" s="17">
        <f t="shared" ref="K3:K6" si="2">$A$3*F3</f>
        <v>0</v>
      </c>
      <c r="L3" s="10"/>
    </row>
    <row r="4" spans="1:30" x14ac:dyDescent="0.3">
      <c r="C4" s="5">
        <f>1/3</f>
        <v>0.33333333333333331</v>
      </c>
      <c r="D4" s="5">
        <v>0</v>
      </c>
      <c r="E4" s="5">
        <v>0</v>
      </c>
      <c r="F4" s="5">
        <f>1/2</f>
        <v>0.5</v>
      </c>
      <c r="G4" s="10"/>
      <c r="H4" s="17">
        <f t="shared" ref="H4:H6" si="3">$A$3*C4</f>
        <v>0.26666666666666666</v>
      </c>
      <c r="I4" s="17">
        <f t="shared" si="0"/>
        <v>0</v>
      </c>
      <c r="J4" s="17">
        <f t="shared" si="1"/>
        <v>0</v>
      </c>
      <c r="K4" s="17">
        <f t="shared" si="2"/>
        <v>0.4</v>
      </c>
      <c r="L4" s="10"/>
      <c r="M4" s="53" t="s">
        <v>4</v>
      </c>
      <c r="N4" s="53"/>
      <c r="O4" s="53"/>
      <c r="P4" s="53"/>
    </row>
    <row r="5" spans="1:30" x14ac:dyDescent="0.3">
      <c r="C5" s="5">
        <f t="shared" ref="C5:C6" si="4">1/3</f>
        <v>0.33333333333333331</v>
      </c>
      <c r="D5" s="5">
        <v>0</v>
      </c>
      <c r="E5" s="5">
        <v>0</v>
      </c>
      <c r="F5" s="5">
        <f>1/2</f>
        <v>0.5</v>
      </c>
      <c r="G5" s="10"/>
      <c r="H5" s="17">
        <f t="shared" si="3"/>
        <v>0.26666666666666666</v>
      </c>
      <c r="I5" s="17">
        <f t="shared" si="0"/>
        <v>0</v>
      </c>
      <c r="J5" s="17">
        <f t="shared" si="1"/>
        <v>0</v>
      </c>
      <c r="K5" s="17">
        <f t="shared" si="2"/>
        <v>0.4</v>
      </c>
      <c r="L5" s="10"/>
      <c r="M5" s="19">
        <f t="shared" ref="M5:P8" si="5">H3+H9</f>
        <v>4.9999999999999989E-2</v>
      </c>
      <c r="N5" s="19">
        <f t="shared" si="5"/>
        <v>0.45</v>
      </c>
      <c r="O5" s="19">
        <f t="shared" si="5"/>
        <v>0.85000000000000009</v>
      </c>
      <c r="P5" s="19">
        <f t="shared" si="5"/>
        <v>4.9999999999999989E-2</v>
      </c>
    </row>
    <row r="6" spans="1:30" x14ac:dyDescent="0.3">
      <c r="C6" s="5">
        <f t="shared" si="4"/>
        <v>0.33333333333333331</v>
      </c>
      <c r="D6" s="5">
        <f>1/2</f>
        <v>0.5</v>
      </c>
      <c r="E6" s="5">
        <v>0</v>
      </c>
      <c r="F6" s="5">
        <v>0</v>
      </c>
      <c r="G6" s="10"/>
      <c r="H6" s="17">
        <f t="shared" si="3"/>
        <v>0.26666666666666666</v>
      </c>
      <c r="I6" s="17">
        <f t="shared" si="0"/>
        <v>0.4</v>
      </c>
      <c r="J6" s="17">
        <f t="shared" si="1"/>
        <v>0</v>
      </c>
      <c r="K6" s="17">
        <f t="shared" si="2"/>
        <v>0</v>
      </c>
      <c r="L6" s="10"/>
      <c r="M6" s="19">
        <f t="shared" si="5"/>
        <v>0.31666666666666665</v>
      </c>
      <c r="N6" s="19">
        <f t="shared" si="5"/>
        <v>4.9999999999999989E-2</v>
      </c>
      <c r="O6" s="19">
        <f t="shared" si="5"/>
        <v>4.9999999999999989E-2</v>
      </c>
      <c r="P6" s="19">
        <f t="shared" si="5"/>
        <v>0.45</v>
      </c>
    </row>
    <row r="7" spans="1:30" x14ac:dyDescent="0.3">
      <c r="C7" s="10"/>
      <c r="D7" s="10"/>
      <c r="E7" s="10"/>
      <c r="F7" s="10"/>
      <c r="G7" s="10"/>
      <c r="H7" s="10"/>
      <c r="I7" s="10"/>
      <c r="J7" s="10"/>
      <c r="K7" s="10"/>
      <c r="L7" s="10"/>
      <c r="M7" s="19">
        <f t="shared" si="5"/>
        <v>0.31666666666666665</v>
      </c>
      <c r="N7" s="19">
        <f t="shared" si="5"/>
        <v>4.9999999999999989E-2</v>
      </c>
      <c r="O7" s="19">
        <f t="shared" si="5"/>
        <v>4.9999999999999989E-2</v>
      </c>
      <c r="P7" s="19">
        <f t="shared" si="5"/>
        <v>0.45</v>
      </c>
    </row>
    <row r="8" spans="1:30" x14ac:dyDescent="0.3">
      <c r="A8" s="15" t="s">
        <v>19</v>
      </c>
      <c r="C8" s="54" t="s">
        <v>17</v>
      </c>
      <c r="D8" s="54"/>
      <c r="E8" s="54"/>
      <c r="F8" s="25"/>
      <c r="G8" s="10"/>
      <c r="H8" s="55" t="s">
        <v>20</v>
      </c>
      <c r="I8" s="55"/>
      <c r="J8" s="55"/>
      <c r="K8" s="26"/>
      <c r="L8" s="10"/>
      <c r="M8" s="19">
        <f t="shared" si="5"/>
        <v>0.31666666666666665</v>
      </c>
      <c r="N8" s="19">
        <f t="shared" si="5"/>
        <v>0.45</v>
      </c>
      <c r="O8" s="19">
        <f t="shared" si="5"/>
        <v>4.9999999999999989E-2</v>
      </c>
      <c r="P8" s="19">
        <f t="shared" si="5"/>
        <v>4.9999999999999989E-2</v>
      </c>
    </row>
    <row r="9" spans="1:30" x14ac:dyDescent="0.3">
      <c r="A9" s="13">
        <f>1-A3</f>
        <v>0.19999999999999996</v>
      </c>
      <c r="C9" s="12">
        <f>1/4</f>
        <v>0.25</v>
      </c>
      <c r="D9" s="12">
        <f t="shared" ref="D9:F12" si="6">1/4</f>
        <v>0.25</v>
      </c>
      <c r="E9" s="12">
        <f t="shared" si="6"/>
        <v>0.25</v>
      </c>
      <c r="F9" s="12">
        <f t="shared" si="6"/>
        <v>0.25</v>
      </c>
      <c r="G9" s="10"/>
      <c r="H9" s="18">
        <f>$A$9*C9</f>
        <v>4.9999999999999989E-2</v>
      </c>
      <c r="I9" s="18">
        <f t="shared" ref="I9:I12" si="7">$A$9*D9</f>
        <v>4.9999999999999989E-2</v>
      </c>
      <c r="J9" s="18">
        <f t="shared" ref="J9:J12" si="8">$A$9*E9</f>
        <v>4.9999999999999989E-2</v>
      </c>
      <c r="K9" s="18">
        <f t="shared" ref="K9:K12" si="9">$A$9*F9</f>
        <v>4.9999999999999989E-2</v>
      </c>
      <c r="L9" s="10"/>
    </row>
    <row r="10" spans="1:30" x14ac:dyDescent="0.3">
      <c r="C10" s="12">
        <f t="shared" ref="C10:C12" si="10">1/4</f>
        <v>0.25</v>
      </c>
      <c r="D10" s="12">
        <f t="shared" si="6"/>
        <v>0.25</v>
      </c>
      <c r="E10" s="12">
        <f t="shared" si="6"/>
        <v>0.25</v>
      </c>
      <c r="F10" s="12">
        <f t="shared" si="6"/>
        <v>0.25</v>
      </c>
      <c r="G10" s="10"/>
      <c r="H10" s="18">
        <f t="shared" ref="H10:H12" si="11">$A$9*C10</f>
        <v>4.9999999999999989E-2</v>
      </c>
      <c r="I10" s="18">
        <f t="shared" si="7"/>
        <v>4.9999999999999989E-2</v>
      </c>
      <c r="J10" s="18">
        <f t="shared" si="8"/>
        <v>4.9999999999999989E-2</v>
      </c>
      <c r="K10" s="18">
        <f t="shared" si="9"/>
        <v>4.9999999999999989E-2</v>
      </c>
      <c r="L10" s="10"/>
      <c r="M10" s="10"/>
      <c r="N10" s="10"/>
      <c r="O10" s="10"/>
    </row>
    <row r="11" spans="1:30" x14ac:dyDescent="0.3">
      <c r="C11" s="12">
        <f t="shared" si="10"/>
        <v>0.25</v>
      </c>
      <c r="D11" s="12">
        <f t="shared" si="6"/>
        <v>0.25</v>
      </c>
      <c r="E11" s="12">
        <f t="shared" si="6"/>
        <v>0.25</v>
      </c>
      <c r="F11" s="12">
        <f t="shared" si="6"/>
        <v>0.25</v>
      </c>
      <c r="G11" s="10"/>
      <c r="H11" s="18">
        <f t="shared" si="11"/>
        <v>4.9999999999999989E-2</v>
      </c>
      <c r="I11" s="18">
        <f t="shared" si="7"/>
        <v>4.9999999999999989E-2</v>
      </c>
      <c r="J11" s="18">
        <f t="shared" si="8"/>
        <v>4.9999999999999989E-2</v>
      </c>
      <c r="K11" s="18">
        <f t="shared" si="9"/>
        <v>4.9999999999999989E-2</v>
      </c>
      <c r="L11" s="10"/>
      <c r="M11" s="10"/>
      <c r="N11" s="10"/>
      <c r="O11" s="10"/>
      <c r="AD11" s="1" t="s">
        <v>22</v>
      </c>
    </row>
    <row r="12" spans="1:30" x14ac:dyDescent="0.3">
      <c r="C12" s="12">
        <f t="shared" si="10"/>
        <v>0.25</v>
      </c>
      <c r="D12" s="12">
        <f t="shared" si="6"/>
        <v>0.25</v>
      </c>
      <c r="E12" s="12">
        <f t="shared" si="6"/>
        <v>0.25</v>
      </c>
      <c r="F12" s="12">
        <f t="shared" si="6"/>
        <v>0.25</v>
      </c>
      <c r="G12" s="10"/>
      <c r="H12" s="18">
        <f t="shared" si="11"/>
        <v>4.9999999999999989E-2</v>
      </c>
      <c r="I12" s="18">
        <f t="shared" si="7"/>
        <v>4.9999999999999989E-2</v>
      </c>
      <c r="J12" s="18">
        <f t="shared" si="8"/>
        <v>4.9999999999999989E-2</v>
      </c>
      <c r="K12" s="18">
        <f t="shared" si="9"/>
        <v>4.9999999999999989E-2</v>
      </c>
      <c r="L12" s="10"/>
      <c r="M12" s="10"/>
      <c r="N12" s="10"/>
      <c r="O12" s="10"/>
      <c r="AD12" s="1"/>
    </row>
    <row r="13" spans="1:30" x14ac:dyDescent="0.3">
      <c r="AA13" s="22"/>
      <c r="AB13" s="33">
        <f>SUM(AB15:AB18)</f>
        <v>0</v>
      </c>
      <c r="AD13" s="23">
        <f>SUM(AD15:AD18)</f>
        <v>1</v>
      </c>
    </row>
    <row r="14" spans="1:30" x14ac:dyDescent="0.3">
      <c r="A14" s="1" t="s">
        <v>3</v>
      </c>
      <c r="B14" s="1" t="s">
        <v>5</v>
      </c>
      <c r="C14" s="1" t="s">
        <v>6</v>
      </c>
      <c r="AB14" s="20"/>
    </row>
    <row r="15" spans="1:30" x14ac:dyDescent="0.3">
      <c r="A15" s="27">
        <f>1/4</f>
        <v>0.25</v>
      </c>
      <c r="B15" s="27">
        <f>$M5*A$15+$N5*A$16+$O5*A$17+$P5*A$18</f>
        <v>0.35000000000000003</v>
      </c>
      <c r="C15" s="27">
        <f t="shared" ref="C15:C18" si="12">$M5*B$15+$N5*B$16+$O5*B$17+$P5*B$18</f>
        <v>0.31</v>
      </c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34">
        <f>$M5*AA$15+$N5*AA$16+$O5*AA$17+$P5*AA$18</f>
        <v>0</v>
      </c>
      <c r="AC15" s="7"/>
      <c r="AD15" s="24">
        <f>3/9</f>
        <v>0.33333333333333331</v>
      </c>
    </row>
    <row r="16" spans="1:30" x14ac:dyDescent="0.3">
      <c r="A16" s="27">
        <f t="shared" ref="A16:A18" si="13">1/4</f>
        <v>0.25</v>
      </c>
      <c r="B16" s="27">
        <f t="shared" ref="B16" si="14">$M6*A$15+$N6*A$16+$O6*A$17+$P6*A$18</f>
        <v>0.21666666666666667</v>
      </c>
      <c r="C16" s="27">
        <f t="shared" si="12"/>
        <v>0.23</v>
      </c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34">
        <f t="shared" ref="AB16" si="15">$M6*AA$15+$N6*AA$16+$O6*AA$17+$P6*AA$18</f>
        <v>0</v>
      </c>
      <c r="AC16" s="7"/>
      <c r="AD16" s="24">
        <f>2/9</f>
        <v>0.22222222222222221</v>
      </c>
    </row>
    <row r="17" spans="1:30" x14ac:dyDescent="0.3">
      <c r="A17" s="27">
        <f t="shared" si="13"/>
        <v>0.25</v>
      </c>
      <c r="B17" s="27">
        <f t="shared" ref="B17" si="16">$M7*A$15+$N7*A$16+$O7*A$17+$P7*A$18</f>
        <v>0.21666666666666667</v>
      </c>
      <c r="C17" s="27">
        <f t="shared" si="12"/>
        <v>0.23</v>
      </c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34">
        <f t="shared" ref="AB17" si="17">$M7*AA$15+$N7*AA$16+$O7*AA$17+$P7*AA$18</f>
        <v>0</v>
      </c>
      <c r="AC17" s="7"/>
      <c r="AD17" s="24">
        <f t="shared" ref="AD17:AD18" si="18">2/9</f>
        <v>0.22222222222222221</v>
      </c>
    </row>
    <row r="18" spans="1:30" x14ac:dyDescent="0.3">
      <c r="A18" s="27">
        <f t="shared" si="13"/>
        <v>0.25</v>
      </c>
      <c r="B18" s="27">
        <f t="shared" ref="B18" si="19">$M8*A$15+$N8*A$16+$O8*A$17+$P8*A$18</f>
        <v>0.21666666666666667</v>
      </c>
      <c r="C18" s="27">
        <f t="shared" si="12"/>
        <v>0.23</v>
      </c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34">
        <f t="shared" ref="AB18" si="20">$M8*AA$15+$N8*AA$16+$O8*AA$17+$P8*AA$18</f>
        <v>0</v>
      </c>
      <c r="AC18" s="7"/>
      <c r="AD18" s="24">
        <f t="shared" si="18"/>
        <v>0.22222222222222221</v>
      </c>
    </row>
    <row r="19" spans="1:30" x14ac:dyDescent="0.3">
      <c r="A19" s="28"/>
      <c r="B19" s="28"/>
      <c r="C19" s="28"/>
    </row>
    <row r="20" spans="1:30" x14ac:dyDescent="0.3">
      <c r="A20" s="28"/>
      <c r="B20" s="31">
        <f>ABS(A15-B15)</f>
        <v>0.10000000000000003</v>
      </c>
      <c r="C20" s="31">
        <f t="shared" ref="C20" si="21">ABS(B15-C15)</f>
        <v>4.0000000000000036E-2</v>
      </c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>
        <f t="shared" ref="AB20:AB23" si="22">ABS(AA15-AB15)</f>
        <v>0</v>
      </c>
      <c r="AD20" s="6">
        <f>ABS(AB15-AD15)</f>
        <v>0.33333333333333331</v>
      </c>
    </row>
    <row r="21" spans="1:30" x14ac:dyDescent="0.3">
      <c r="A21" s="28"/>
      <c r="B21" s="31">
        <f>ABS(A16-B16)</f>
        <v>3.3333333333333326E-2</v>
      </c>
      <c r="C21" s="31">
        <f>ABS(B16-C16)</f>
        <v>1.3333333333333336E-2</v>
      </c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>
        <f t="shared" si="22"/>
        <v>0</v>
      </c>
      <c r="AD21" s="6">
        <f t="shared" ref="AD21:AD23" si="23">ABS(AB16-AD16)</f>
        <v>0.22222222222222221</v>
      </c>
    </row>
    <row r="22" spans="1:30" x14ac:dyDescent="0.3">
      <c r="A22" s="28"/>
      <c r="B22" s="31">
        <f>ABS(A17-B17)</f>
        <v>3.3333333333333326E-2</v>
      </c>
      <c r="C22" s="31">
        <f>ABS(B17-C17)</f>
        <v>1.3333333333333336E-2</v>
      </c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>
        <f t="shared" si="22"/>
        <v>0</v>
      </c>
      <c r="AD22" s="6">
        <f t="shared" si="23"/>
        <v>0.22222222222222221</v>
      </c>
    </row>
    <row r="23" spans="1:30" x14ac:dyDescent="0.3">
      <c r="A23" s="28"/>
      <c r="B23" s="31">
        <f>ABS(A18-B18)</f>
        <v>3.3333333333333326E-2</v>
      </c>
      <c r="C23" s="31">
        <f>ABS(B18-C18)</f>
        <v>1.3333333333333336E-2</v>
      </c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>
        <f t="shared" si="22"/>
        <v>0</v>
      </c>
      <c r="AD23" s="6">
        <f t="shared" si="23"/>
        <v>0.22222222222222221</v>
      </c>
    </row>
    <row r="25" spans="1:30" x14ac:dyDescent="0.3">
      <c r="U25" s="7"/>
      <c r="W25" s="7"/>
      <c r="AB25" s="33">
        <f>SUM(AB27:AB30)</f>
        <v>0.19999999999999996</v>
      </c>
      <c r="AD25" s="23">
        <f>SUM(AD27:AD29)</f>
        <v>0.77777777777777779</v>
      </c>
    </row>
    <row r="26" spans="1:30" x14ac:dyDescent="0.3">
      <c r="A26" s="1" t="s">
        <v>3</v>
      </c>
      <c r="B26" s="1" t="s">
        <v>5</v>
      </c>
      <c r="C26" s="1" t="s">
        <v>6</v>
      </c>
      <c r="AB26" s="20"/>
    </row>
    <row r="27" spans="1:30" x14ac:dyDescent="0.3">
      <c r="A27" s="27">
        <f t="shared" ref="A27:A30" si="24">1/4</f>
        <v>0.25</v>
      </c>
      <c r="B27" s="27">
        <f>($H3*A$27+$I3*A$28+$J3*A$29+$K3*A$30)+$H9</f>
        <v>0.35000000000000003</v>
      </c>
      <c r="C27" s="27">
        <f t="shared" ref="C27" si="25">($H3*B$27+$I3*B$28+$J3*B$29+$K3*B$30)+$H9</f>
        <v>0.31</v>
      </c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36">
        <f t="shared" ref="AB27" si="26">($H3*AA$27+$I3*AA$28+$J3*AA$29+$K3*AA$30)+(1-$A$3)/4</f>
        <v>4.9999999999999989E-2</v>
      </c>
      <c r="AC27" s="7"/>
      <c r="AD27" s="24">
        <f>3/9</f>
        <v>0.33333333333333331</v>
      </c>
    </row>
    <row r="28" spans="1:30" x14ac:dyDescent="0.3">
      <c r="A28" s="27">
        <f t="shared" si="24"/>
        <v>0.25</v>
      </c>
      <c r="B28" s="27">
        <f t="shared" ref="B28:C28" si="27">($H4*A$27+$I4*A$28+$J4*A$29+$K4*A$30)+$H10</f>
        <v>0.21666666666666667</v>
      </c>
      <c r="C28" s="27">
        <f t="shared" si="27"/>
        <v>0.22999999999999998</v>
      </c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36">
        <f t="shared" ref="AB28" si="28">($H4*AA$27+$I4*AA$28+$J4*AA$29+$K4*AA$30)+(1-$A$3)/4</f>
        <v>4.9999999999999989E-2</v>
      </c>
      <c r="AC28" s="7"/>
      <c r="AD28" s="24">
        <f>2/9</f>
        <v>0.22222222222222221</v>
      </c>
    </row>
    <row r="29" spans="1:30" x14ac:dyDescent="0.3">
      <c r="A29" s="27">
        <f t="shared" si="24"/>
        <v>0.25</v>
      </c>
      <c r="B29" s="27">
        <f t="shared" ref="B29:C29" si="29">($H5*A$27+$I5*A$28+$J5*A$29+$K5*A$30)+$H11</f>
        <v>0.21666666666666667</v>
      </c>
      <c r="C29" s="27">
        <f t="shared" si="29"/>
        <v>0.22999999999999998</v>
      </c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36">
        <f t="shared" ref="AB29" si="30">($H5*AA$27+$I5*AA$28+$J5*AA$29+$K5*AA$30)+(1-$A$3)/4</f>
        <v>4.9999999999999989E-2</v>
      </c>
      <c r="AC29" s="7"/>
      <c r="AD29" s="24">
        <f t="shared" ref="AD29:AD30" si="31">2/9</f>
        <v>0.22222222222222221</v>
      </c>
    </row>
    <row r="30" spans="1:30" x14ac:dyDescent="0.3">
      <c r="A30" s="27">
        <f t="shared" si="24"/>
        <v>0.25</v>
      </c>
      <c r="B30" s="27">
        <f t="shared" ref="B30:C30" si="32">($H6*A$27+$I6*A$28+$J6*A$29+$K6*A$30)+$H12</f>
        <v>0.21666666666666667</v>
      </c>
      <c r="C30" s="27">
        <f t="shared" si="32"/>
        <v>0.22999999999999998</v>
      </c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36">
        <f t="shared" ref="AB30" si="33">($H6*AA$27+$I6*AA$28+$J6*AA$29+$K6*AA$30)+(1-$A$3)/4</f>
        <v>4.9999999999999989E-2</v>
      </c>
      <c r="AC30" s="7"/>
      <c r="AD30" s="24">
        <f t="shared" si="31"/>
        <v>0.22222222222222221</v>
      </c>
    </row>
    <row r="32" spans="1:30" x14ac:dyDescent="0.3">
      <c r="B32" s="7">
        <f>ABS(A27-B27)</f>
        <v>0.10000000000000003</v>
      </c>
      <c r="C32" s="7">
        <f t="shared" ref="C32" si="34">ABS(B27-C27)</f>
        <v>4.0000000000000036E-2</v>
      </c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>
        <f t="shared" ref="AB32:AB35" si="35">ABS(AA27-AB27)</f>
        <v>4.9999999999999989E-2</v>
      </c>
      <c r="AD32" s="6">
        <f>ABS(AB27-AD27)</f>
        <v>0.28333333333333333</v>
      </c>
    </row>
    <row r="33" spans="2:30" x14ac:dyDescent="0.3">
      <c r="B33" s="7">
        <f t="shared" ref="B33:C33" si="36">ABS(A28-B28)</f>
        <v>3.3333333333333326E-2</v>
      </c>
      <c r="C33" s="7">
        <f t="shared" si="36"/>
        <v>1.3333333333333308E-2</v>
      </c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>
        <f t="shared" si="35"/>
        <v>4.9999999999999989E-2</v>
      </c>
      <c r="AD33" s="6">
        <f t="shared" ref="AD33:AD35" si="37">ABS(AB28-AD28)</f>
        <v>0.17222222222222222</v>
      </c>
    </row>
    <row r="34" spans="2:30" x14ac:dyDescent="0.3">
      <c r="B34" s="7">
        <f t="shared" ref="B34:C34" si="38">ABS(A29-B29)</f>
        <v>3.3333333333333326E-2</v>
      </c>
      <c r="C34" s="7">
        <f t="shared" si="38"/>
        <v>1.3333333333333308E-2</v>
      </c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>
        <f t="shared" si="35"/>
        <v>4.9999999999999989E-2</v>
      </c>
      <c r="AD34" s="6">
        <f t="shared" si="37"/>
        <v>0.17222222222222222</v>
      </c>
    </row>
    <row r="35" spans="2:30" x14ac:dyDescent="0.3">
      <c r="B35" s="7">
        <f t="shared" ref="B35:C35" si="39">ABS(A30-B30)</f>
        <v>3.3333333333333326E-2</v>
      </c>
      <c r="C35" s="7">
        <f t="shared" si="39"/>
        <v>1.3333333333333308E-2</v>
      </c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>
        <f t="shared" si="35"/>
        <v>4.9999999999999989E-2</v>
      </c>
      <c r="AD35" s="6">
        <f t="shared" si="37"/>
        <v>0.17222222222222222</v>
      </c>
    </row>
  </sheetData>
  <mergeCells count="5">
    <mergeCell ref="M4:P4"/>
    <mergeCell ref="C1:E1"/>
    <mergeCell ref="H1:J1"/>
    <mergeCell ref="C8:E8"/>
    <mergeCell ref="H8:J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D35"/>
  <sheetViews>
    <sheetView tabSelected="1" topLeftCell="F7" workbookViewId="0">
      <selection activeCell="R11" sqref="R11"/>
    </sheetView>
  </sheetViews>
  <sheetFormatPr defaultRowHeight="14.4" x14ac:dyDescent="0.3"/>
  <cols>
    <col min="1" max="1" width="9.109375" style="2"/>
    <col min="2" max="5" width="7.5546875" bestFit="1" customWidth="1"/>
    <col min="6" max="6" width="7.5546875" customWidth="1"/>
    <col min="7" max="10" width="7.5546875" bestFit="1" customWidth="1"/>
    <col min="11" max="11" width="7.5546875" customWidth="1"/>
    <col min="12" max="22" width="7.5546875" bestFit="1" customWidth="1"/>
    <col min="30" max="30" width="10.109375" style="2" bestFit="1" customWidth="1"/>
  </cols>
  <sheetData>
    <row r="1" spans="1:30" x14ac:dyDescent="0.3">
      <c r="C1" s="56" t="s">
        <v>16</v>
      </c>
      <c r="D1" s="56"/>
      <c r="E1" s="56"/>
      <c r="F1" s="56"/>
      <c r="H1" s="56" t="s">
        <v>21</v>
      </c>
      <c r="I1" s="56"/>
      <c r="J1" s="56"/>
      <c r="K1" s="56"/>
      <c r="T1" s="52" t="s">
        <v>10</v>
      </c>
      <c r="U1" s="52"/>
      <c r="V1" s="52"/>
      <c r="W1" s="52"/>
      <c r="X1" s="40">
        <v>0.9</v>
      </c>
      <c r="Y1" s="40">
        <v>0.7</v>
      </c>
    </row>
    <row r="2" spans="1:30" x14ac:dyDescent="0.3">
      <c r="A2" s="16" t="s">
        <v>18</v>
      </c>
      <c r="C2" s="4">
        <v>1</v>
      </c>
      <c r="D2" s="4">
        <v>2</v>
      </c>
      <c r="E2" s="4">
        <v>3</v>
      </c>
      <c r="F2" s="4">
        <v>4</v>
      </c>
      <c r="H2" s="4">
        <v>1</v>
      </c>
      <c r="I2" s="4">
        <v>2</v>
      </c>
      <c r="J2" s="4">
        <v>3</v>
      </c>
      <c r="K2" s="4">
        <v>4</v>
      </c>
      <c r="S2" s="37" t="s">
        <v>11</v>
      </c>
      <c r="T2" s="38" t="s">
        <v>12</v>
      </c>
      <c r="U2" s="38" t="s">
        <v>13</v>
      </c>
      <c r="V2" s="38" t="s">
        <v>14</v>
      </c>
      <c r="W2" s="38" t="s">
        <v>15</v>
      </c>
      <c r="X2" s="39" t="s">
        <v>15</v>
      </c>
      <c r="Y2" s="39" t="s">
        <v>15</v>
      </c>
    </row>
    <row r="3" spans="1:30" x14ac:dyDescent="0.3">
      <c r="A3" s="3">
        <v>0.8</v>
      </c>
      <c r="C3" s="5">
        <v>0</v>
      </c>
      <c r="D3" s="5">
        <v>1</v>
      </c>
      <c r="E3" s="5">
        <v>0</v>
      </c>
      <c r="F3" s="5">
        <v>0</v>
      </c>
      <c r="G3" s="10"/>
      <c r="H3" s="17">
        <f>$A$3*C3</f>
        <v>0</v>
      </c>
      <c r="I3" s="17">
        <f t="shared" ref="I3:K6" si="0">$A$3*D3</f>
        <v>0.8</v>
      </c>
      <c r="J3" s="17">
        <f t="shared" si="0"/>
        <v>0</v>
      </c>
      <c r="K3" s="17">
        <f t="shared" si="0"/>
        <v>0</v>
      </c>
      <c r="L3" s="10"/>
      <c r="T3" s="35">
        <v>0.13235298458057446</v>
      </c>
      <c r="U3" s="35">
        <v>0.17647062151177362</v>
      </c>
      <c r="V3" s="35">
        <v>0.26470589537417222</v>
      </c>
      <c r="W3" s="35">
        <v>0.29411768612251682</v>
      </c>
      <c r="X3" s="41">
        <v>0.1680684646294015</v>
      </c>
      <c r="Y3" s="41">
        <v>0.39735099426728876</v>
      </c>
    </row>
    <row r="4" spans="1:30" x14ac:dyDescent="0.3">
      <c r="C4" s="5">
        <f>1/2</f>
        <v>0.5</v>
      </c>
      <c r="D4" s="5">
        <v>0</v>
      </c>
      <c r="E4" s="5">
        <v>0</v>
      </c>
      <c r="F4" s="5">
        <v>0</v>
      </c>
      <c r="G4" s="10"/>
      <c r="H4" s="17">
        <f t="shared" ref="H4:H6" si="1">$A$3*C4</f>
        <v>0.4</v>
      </c>
      <c r="I4" s="17">
        <f t="shared" si="0"/>
        <v>0</v>
      </c>
      <c r="J4" s="17">
        <f t="shared" si="0"/>
        <v>0</v>
      </c>
      <c r="K4" s="17">
        <f t="shared" si="0"/>
        <v>0</v>
      </c>
      <c r="L4" s="10"/>
      <c r="M4" s="53" t="s">
        <v>4</v>
      </c>
      <c r="N4" s="53"/>
      <c r="O4" s="53"/>
      <c r="P4" s="53"/>
      <c r="T4" s="35">
        <v>0.10294123072571801</v>
      </c>
      <c r="U4" s="35">
        <v>0.13725491281181024</v>
      </c>
      <c r="V4" s="35">
        <v>0.2058823507709712</v>
      </c>
      <c r="W4" s="35">
        <v>0.11764705231291384</v>
      </c>
      <c r="X4" s="41">
        <v>7.563054289485939E-2</v>
      </c>
      <c r="Y4" s="41">
        <v>0.1390728470911291</v>
      </c>
    </row>
    <row r="5" spans="1:30" x14ac:dyDescent="0.3">
      <c r="C5" s="5">
        <f>1/2</f>
        <v>0.5</v>
      </c>
      <c r="D5" s="5">
        <v>0</v>
      </c>
      <c r="E5" s="5">
        <v>0</v>
      </c>
      <c r="F5" s="5">
        <v>1</v>
      </c>
      <c r="G5" s="10"/>
      <c r="H5" s="17">
        <f t="shared" si="1"/>
        <v>0.4</v>
      </c>
      <c r="I5" s="17">
        <f t="shared" si="0"/>
        <v>0</v>
      </c>
      <c r="J5" s="17">
        <f t="shared" si="0"/>
        <v>0</v>
      </c>
      <c r="K5" s="17">
        <f t="shared" si="0"/>
        <v>0.8</v>
      </c>
      <c r="L5" s="10"/>
      <c r="M5" s="19">
        <f t="shared" ref="M5:P8" si="2">H3+H9</f>
        <v>6.6666666666666652E-2</v>
      </c>
      <c r="N5" s="19">
        <f t="shared" si="2"/>
        <v>0.8666666666666667</v>
      </c>
      <c r="O5" s="19">
        <f t="shared" si="2"/>
        <v>6.6666666666666652E-2</v>
      </c>
      <c r="P5" s="19">
        <f t="shared" si="2"/>
        <v>6.6666666666666652E-2</v>
      </c>
      <c r="T5" s="35">
        <v>0.39705876927428285</v>
      </c>
      <c r="U5" s="35">
        <v>0.38130838073706441</v>
      </c>
      <c r="V5" s="35">
        <v>0.29411764922902867</v>
      </c>
      <c r="W5" s="35">
        <v>0.32666306704046233</v>
      </c>
      <c r="X5" s="41">
        <v>0.39652341139453434</v>
      </c>
      <c r="Y5" s="41">
        <v>0.2726860606416035</v>
      </c>
    </row>
    <row r="6" spans="1:30" x14ac:dyDescent="0.3">
      <c r="C6" s="5">
        <v>0</v>
      </c>
      <c r="D6" s="5">
        <v>0</v>
      </c>
      <c r="E6" s="5">
        <v>1</v>
      </c>
      <c r="F6" s="5">
        <v>0</v>
      </c>
      <c r="G6" s="10"/>
      <c r="H6" s="17">
        <f t="shared" si="1"/>
        <v>0</v>
      </c>
      <c r="I6" s="17">
        <f t="shared" si="0"/>
        <v>0</v>
      </c>
      <c r="J6" s="17">
        <f t="shared" si="0"/>
        <v>0.8</v>
      </c>
      <c r="K6" s="17">
        <f t="shared" si="0"/>
        <v>0</v>
      </c>
      <c r="L6" s="10"/>
      <c r="M6" s="19">
        <f t="shared" si="2"/>
        <v>0.46666666666666667</v>
      </c>
      <c r="N6" s="19">
        <f t="shared" si="2"/>
        <v>6.6666666666666652E-2</v>
      </c>
      <c r="O6" s="19">
        <f t="shared" si="2"/>
        <v>6.6666666666666652E-2</v>
      </c>
      <c r="P6" s="19">
        <f t="shared" si="2"/>
        <v>6.6666666666666652E-2</v>
      </c>
      <c r="T6" s="35">
        <v>0.36764701541942629</v>
      </c>
      <c r="U6" s="35">
        <v>0.30496608493935184</v>
      </c>
      <c r="V6" s="35">
        <v>0.23529410462582767</v>
      </c>
      <c r="W6" s="35">
        <v>0.26157219452410696</v>
      </c>
      <c r="X6" s="41">
        <v>0.35977758108120483</v>
      </c>
      <c r="Y6" s="41">
        <v>0.19089009799997861</v>
      </c>
    </row>
    <row r="7" spans="1:30" x14ac:dyDescent="0.3">
      <c r="C7" s="10"/>
      <c r="D7" s="10"/>
      <c r="E7" s="10"/>
      <c r="F7" s="10"/>
      <c r="G7" s="10"/>
      <c r="H7" s="10"/>
      <c r="I7" s="10"/>
      <c r="J7" s="10"/>
      <c r="K7" s="10"/>
      <c r="L7" s="10"/>
      <c r="M7" s="19">
        <f t="shared" si="2"/>
        <v>0.46666666666666667</v>
      </c>
      <c r="N7" s="19">
        <f t="shared" si="2"/>
        <v>6.6666666666666652E-2</v>
      </c>
      <c r="O7" s="19">
        <f t="shared" si="2"/>
        <v>6.6666666666666652E-2</v>
      </c>
      <c r="P7" s="19">
        <f t="shared" si="2"/>
        <v>0.8666666666666667</v>
      </c>
    </row>
    <row r="8" spans="1:30" x14ac:dyDescent="0.3">
      <c r="A8" s="15" t="s">
        <v>19</v>
      </c>
      <c r="C8" s="54" t="s">
        <v>17</v>
      </c>
      <c r="D8" s="54"/>
      <c r="E8" s="54"/>
      <c r="F8" s="54"/>
      <c r="G8" s="10"/>
      <c r="H8" s="55" t="s">
        <v>20</v>
      </c>
      <c r="I8" s="55"/>
      <c r="J8" s="55"/>
      <c r="K8" s="55"/>
      <c r="L8" s="10"/>
      <c r="M8" s="19">
        <f t="shared" si="2"/>
        <v>0</v>
      </c>
      <c r="N8" s="19">
        <f t="shared" si="2"/>
        <v>0</v>
      </c>
      <c r="O8" s="19">
        <f t="shared" si="2"/>
        <v>0.8</v>
      </c>
      <c r="P8" s="19">
        <f t="shared" si="2"/>
        <v>0</v>
      </c>
    </row>
    <row r="9" spans="1:30" x14ac:dyDescent="0.3">
      <c r="A9" s="13">
        <f>1-A3</f>
        <v>0.19999999999999996</v>
      </c>
      <c r="C9" s="12">
        <f>1/3</f>
        <v>0.33333333333333331</v>
      </c>
      <c r="D9" s="12">
        <f t="shared" ref="D9:F11" si="3">1/3</f>
        <v>0.33333333333333331</v>
      </c>
      <c r="E9" s="12">
        <f t="shared" si="3"/>
        <v>0.33333333333333331</v>
      </c>
      <c r="F9" s="12">
        <f t="shared" si="3"/>
        <v>0.33333333333333331</v>
      </c>
      <c r="G9" s="10"/>
      <c r="H9" s="18">
        <f>$A$9*C9</f>
        <v>6.6666666666666652E-2</v>
      </c>
      <c r="I9" s="18">
        <f t="shared" ref="I9:K12" si="4">$A$9*D9</f>
        <v>6.6666666666666652E-2</v>
      </c>
      <c r="J9" s="18">
        <f t="shared" si="4"/>
        <v>6.6666666666666652E-2</v>
      </c>
      <c r="K9" s="18">
        <f t="shared" si="4"/>
        <v>6.6666666666666652E-2</v>
      </c>
      <c r="L9" s="10"/>
    </row>
    <row r="10" spans="1:30" x14ac:dyDescent="0.3">
      <c r="C10" s="12">
        <f t="shared" ref="C10:C11" si="5">1/3</f>
        <v>0.33333333333333331</v>
      </c>
      <c r="D10" s="12">
        <f t="shared" si="3"/>
        <v>0.33333333333333331</v>
      </c>
      <c r="E10" s="12">
        <f t="shared" si="3"/>
        <v>0.33333333333333331</v>
      </c>
      <c r="F10" s="12">
        <f t="shared" si="3"/>
        <v>0.33333333333333331</v>
      </c>
      <c r="G10" s="10"/>
      <c r="H10" s="18">
        <f t="shared" ref="H10:H12" si="6">$A$9*C10</f>
        <v>6.6666666666666652E-2</v>
      </c>
      <c r="I10" s="18">
        <f t="shared" si="4"/>
        <v>6.6666666666666652E-2</v>
      </c>
      <c r="J10" s="18">
        <f t="shared" si="4"/>
        <v>6.6666666666666652E-2</v>
      </c>
      <c r="K10" s="18">
        <f t="shared" si="4"/>
        <v>6.6666666666666652E-2</v>
      </c>
      <c r="L10" s="10"/>
      <c r="M10" s="10"/>
      <c r="N10" s="10"/>
      <c r="O10" s="10"/>
    </row>
    <row r="11" spans="1:30" x14ac:dyDescent="0.3">
      <c r="C11" s="12">
        <f t="shared" si="5"/>
        <v>0.33333333333333331</v>
      </c>
      <c r="D11" s="12">
        <f t="shared" si="3"/>
        <v>0.33333333333333331</v>
      </c>
      <c r="E11" s="12">
        <f t="shared" si="3"/>
        <v>0.33333333333333331</v>
      </c>
      <c r="F11" s="12">
        <f t="shared" si="3"/>
        <v>0.33333333333333331</v>
      </c>
      <c r="G11" s="10"/>
      <c r="H11" s="18">
        <f t="shared" si="6"/>
        <v>6.6666666666666652E-2</v>
      </c>
      <c r="I11" s="18">
        <f t="shared" si="4"/>
        <v>6.6666666666666652E-2</v>
      </c>
      <c r="J11" s="18">
        <f t="shared" si="4"/>
        <v>6.6666666666666652E-2</v>
      </c>
      <c r="K11" s="18">
        <f t="shared" si="4"/>
        <v>6.6666666666666652E-2</v>
      </c>
      <c r="L11" s="10"/>
      <c r="M11" s="10"/>
      <c r="N11" s="10"/>
      <c r="O11" s="10"/>
      <c r="AD11" s="1" t="s">
        <v>23</v>
      </c>
    </row>
    <row r="12" spans="1:30" x14ac:dyDescent="0.3">
      <c r="C12" s="12">
        <v>0</v>
      </c>
      <c r="D12" s="12">
        <v>0</v>
      </c>
      <c r="E12" s="12">
        <v>0</v>
      </c>
      <c r="F12" s="12">
        <v>0</v>
      </c>
      <c r="G12" s="10"/>
      <c r="H12" s="18">
        <f t="shared" si="6"/>
        <v>0</v>
      </c>
      <c r="I12" s="18">
        <f t="shared" si="4"/>
        <v>0</v>
      </c>
      <c r="J12" s="18">
        <f t="shared" si="4"/>
        <v>0</v>
      </c>
      <c r="K12" s="18">
        <f t="shared" si="4"/>
        <v>0</v>
      </c>
      <c r="L12" s="10"/>
      <c r="M12" s="10"/>
      <c r="N12" s="10"/>
      <c r="O12" s="10"/>
      <c r="AD12" s="1"/>
    </row>
    <row r="13" spans="1:30" x14ac:dyDescent="0.3">
      <c r="AA13" s="22"/>
      <c r="AB13" s="33">
        <f>SUM(AB15:AB18)</f>
        <v>1</v>
      </c>
      <c r="AD13" s="23">
        <f>SUM(AD15:AD18)</f>
        <v>1</v>
      </c>
    </row>
    <row r="14" spans="1:30" x14ac:dyDescent="0.3">
      <c r="A14" s="1" t="s">
        <v>3</v>
      </c>
      <c r="B14" s="1" t="s">
        <v>5</v>
      </c>
      <c r="C14" s="1" t="s">
        <v>6</v>
      </c>
      <c r="AB14" s="20"/>
    </row>
    <row r="15" spans="1:30" x14ac:dyDescent="0.3">
      <c r="A15" s="27">
        <f>1/4</f>
        <v>0.25</v>
      </c>
      <c r="B15" s="27">
        <f>$M5*A$15+$N5*A$16+$O5*A$17+$P5*A$18</f>
        <v>0.26666666666666666</v>
      </c>
      <c r="C15" s="27">
        <f t="shared" ref="C15:C18" si="7">$M5*B$15+$N5*B$16+$O5*B$17+$P5*B$18</f>
        <v>0.19999999999999998</v>
      </c>
      <c r="D15" s="27">
        <f t="shared" ref="D15:D18" si="8">$M5*C$15+$N5*C$16+$O5*C$17+$P5*C$18</f>
        <v>0.20533333333333331</v>
      </c>
      <c r="E15" s="27">
        <f t="shared" ref="E15:E18" si="9">$M5*D$15+$N5*D$16+$O5*D$17+$P5*D$18</f>
        <v>0.184</v>
      </c>
      <c r="F15" s="27">
        <f t="shared" ref="F15:F18" si="10">$M5*E$15+$N5*E$16+$O5*E$17+$P5*E$18</f>
        <v>0.18570666666666666</v>
      </c>
      <c r="G15" s="27">
        <f t="shared" ref="G15:G18" si="11">$M5*F$15+$N5*F$16+$O5*F$17+$P5*F$18</f>
        <v>0.17887999999999996</v>
      </c>
      <c r="H15" s="27">
        <f t="shared" ref="H15:H18" si="12">$M5*G$15+$N5*G$16+$O5*G$17+$P5*G$18</f>
        <v>0.17942613333333329</v>
      </c>
      <c r="I15" s="27">
        <f t="shared" ref="I15:I18" si="13">$M5*H$15+$N5*H$16+$O5*H$17+$P5*H$18</f>
        <v>0.17724159999999997</v>
      </c>
      <c r="J15" s="27">
        <f t="shared" ref="J15:J18" si="14">$M5*I$15+$N5*I$16+$O5*I$17+$P5*I$18</f>
        <v>0.17741636266666663</v>
      </c>
      <c r="K15" s="27">
        <f t="shared" ref="K15:K18" si="15">$M5*J$15+$N5*J$16+$O5*J$17+$P5*J$18</f>
        <v>0.17671731199999996</v>
      </c>
      <c r="L15" s="27">
        <f t="shared" ref="L15:L18" si="16">$M5*K$15+$N5*K$16+$O5*K$17+$P5*K$18</f>
        <v>0.17677323605333328</v>
      </c>
      <c r="M15" s="27">
        <f t="shared" ref="M15:M18" si="17">$M5*L$15+$N5*L$16+$O5*L$17+$P5*L$18</f>
        <v>0.17654953983999999</v>
      </c>
      <c r="N15" s="27">
        <f t="shared" ref="N15:N18" si="18">$M5*M$15+$N5*M$16+$O5*M$17+$P5*M$18</f>
        <v>0.17656743553706664</v>
      </c>
      <c r="O15" s="27">
        <f t="shared" ref="O15:O18" si="19">$M5*N$15+$N5*N$16+$O5*N$17+$P5*N$18</f>
        <v>0.17649585274879998</v>
      </c>
      <c r="P15" s="27">
        <f t="shared" ref="P15:P18" si="20">$M5*O$15+$N5*O$16+$O5*O$17+$P5*O$18</f>
        <v>0.17650157937186131</v>
      </c>
      <c r="Q15" s="27">
        <f t="shared" ref="Q15:Q18" si="21">$M5*P$15+$N5*P$16+$O5*P$17+$P5*P$18</f>
        <v>0.17647867287961597</v>
      </c>
      <c r="R15" s="27">
        <f t="shared" ref="R15:R18" si="22">$M5*Q$15+$N5*Q$16+$O5*Q$17+$P5*Q$18</f>
        <v>0.17648050539899562</v>
      </c>
      <c r="S15" s="27">
        <f t="shared" ref="S15:S18" si="23">$M5*R$15+$N5*R$16+$O5*R$17+$P5*R$18</f>
        <v>0.1764731753214771</v>
      </c>
      <c r="T15" s="27">
        <f t="shared" ref="T15:T18" si="24">$M5*S$15+$N5*S$16+$O5*S$17+$P5*S$18</f>
        <v>0.17647376172767859</v>
      </c>
      <c r="U15" s="27">
        <f t="shared" ref="U15:U18" si="25">$M5*T$15+$N5*T$16+$O5*T$17+$P5*T$18</f>
        <v>0.17647141610287265</v>
      </c>
      <c r="V15" s="27">
        <f t="shared" ref="V15:V18" si="26">$M5*U$15+$N5*U$16+$O5*U$17+$P5*U$18</f>
        <v>0.17647160375285714</v>
      </c>
      <c r="W15" s="27">
        <f t="shared" ref="W15:W18" si="27">$M5*V$15+$N5*V$16+$O5*V$17+$P5*V$18</f>
        <v>0.17647085315291924</v>
      </c>
      <c r="X15" s="27">
        <f t="shared" ref="X15:X18" si="28">$M5*W$15+$N5*W$16+$O5*W$17+$P5*W$18</f>
        <v>0.17647091320091426</v>
      </c>
      <c r="Y15" s="27">
        <f t="shared" ref="Y15:Y18" si="29">$M5*X$15+$N5*X$16+$O5*X$17+$P5*X$18</f>
        <v>0.17647067300893415</v>
      </c>
      <c r="Z15" s="27">
        <f t="shared" ref="Z15:Z18" si="30">$M5*Y$15+$N5*Y$16+$O5*Y$17+$P5*Y$18</f>
        <v>0.17647069222429257</v>
      </c>
      <c r="AA15" s="27">
        <f t="shared" ref="AA15:AA18" si="31">$M5*Z$15+$N5*Z$16+$O5*Z$17+$P5*Z$18</f>
        <v>0.17647061536285891</v>
      </c>
      <c r="AB15" s="32">
        <f>$M5*AA$15+$N5*AA$16+$O5*AA$17+$P5*AA$18</f>
        <v>0.17647062151177362</v>
      </c>
      <c r="AC15" s="7"/>
      <c r="AD15" s="24">
        <v>0.29399999999999998</v>
      </c>
    </row>
    <row r="16" spans="1:30" x14ac:dyDescent="0.3">
      <c r="A16" s="27">
        <f t="shared" ref="A16:A18" si="32">1/4</f>
        <v>0.25</v>
      </c>
      <c r="B16" s="27">
        <f t="shared" ref="B16:B18" si="33">$M6*A$15+$N6*A$16+$O6*A$17+$P6*A$18</f>
        <v>0.16666666666666666</v>
      </c>
      <c r="C16" s="27">
        <f t="shared" si="7"/>
        <v>0.17333333333333331</v>
      </c>
      <c r="D16" s="27">
        <f t="shared" si="8"/>
        <v>0.14666666666666664</v>
      </c>
      <c r="E16" s="27">
        <f t="shared" si="9"/>
        <v>0.14879999999999999</v>
      </c>
      <c r="F16" s="27">
        <f t="shared" si="10"/>
        <v>0.14026666666666665</v>
      </c>
      <c r="G16" s="27">
        <f t="shared" si="11"/>
        <v>0.14094933333333332</v>
      </c>
      <c r="H16" s="27">
        <f t="shared" si="12"/>
        <v>0.13821866666666666</v>
      </c>
      <c r="I16" s="27">
        <f t="shared" si="13"/>
        <v>0.13843711999999997</v>
      </c>
      <c r="J16" s="27">
        <f t="shared" si="14"/>
        <v>0.13756330666666663</v>
      </c>
      <c r="K16" s="27">
        <f t="shared" si="15"/>
        <v>0.13763321173333329</v>
      </c>
      <c r="L16" s="27">
        <f t="shared" si="16"/>
        <v>0.13735359146666665</v>
      </c>
      <c r="M16" s="27">
        <f t="shared" si="17"/>
        <v>0.13737596108799996</v>
      </c>
      <c r="N16" s="27">
        <f t="shared" si="18"/>
        <v>0.13728648260266665</v>
      </c>
      <c r="O16" s="27">
        <f t="shared" si="19"/>
        <v>0.13729364088149332</v>
      </c>
      <c r="P16" s="27">
        <f t="shared" si="20"/>
        <v>0.13726500776618664</v>
      </c>
      <c r="Q16" s="27">
        <f t="shared" si="21"/>
        <v>0.13726729841541119</v>
      </c>
      <c r="R16" s="27">
        <f t="shared" si="22"/>
        <v>0.13725813581851304</v>
      </c>
      <c r="S16" s="27">
        <f t="shared" si="23"/>
        <v>0.13725886882626492</v>
      </c>
      <c r="T16" s="27">
        <f t="shared" si="24"/>
        <v>0.13725593679525749</v>
      </c>
      <c r="U16" s="27">
        <f t="shared" si="25"/>
        <v>0.1372561713577381</v>
      </c>
      <c r="V16" s="27">
        <f t="shared" si="26"/>
        <v>0.13725523310781573</v>
      </c>
      <c r="W16" s="27">
        <f t="shared" si="27"/>
        <v>0.13725530816780951</v>
      </c>
      <c r="X16" s="27">
        <f t="shared" si="28"/>
        <v>0.13725500792783435</v>
      </c>
      <c r="Y16" s="27">
        <f t="shared" si="29"/>
        <v>0.13725503194703237</v>
      </c>
      <c r="Z16" s="27">
        <f t="shared" si="30"/>
        <v>0.13725493587024032</v>
      </c>
      <c r="AA16" s="27">
        <f t="shared" si="31"/>
        <v>0.13725494355638368</v>
      </c>
      <c r="AB16" s="32">
        <f t="shared" ref="AB16:AB18" si="34">$M6*AA$15+$N6*AA$16+$O6*AA$17+$P6*AA$18</f>
        <v>0.13725491281181024</v>
      </c>
      <c r="AC16" s="7"/>
      <c r="AD16" s="24">
        <v>0.11799999999999999</v>
      </c>
    </row>
    <row r="17" spans="1:30" x14ac:dyDescent="0.3">
      <c r="A17" s="27">
        <f t="shared" si="32"/>
        <v>0.25</v>
      </c>
      <c r="B17" s="27">
        <f t="shared" si="33"/>
        <v>0.3666666666666667</v>
      </c>
      <c r="C17" s="27">
        <f t="shared" si="7"/>
        <v>0.33333333333333331</v>
      </c>
      <c r="D17" s="27">
        <f t="shared" si="8"/>
        <v>0.38133333333333341</v>
      </c>
      <c r="E17" s="27">
        <f t="shared" si="9"/>
        <v>0.36213333333333331</v>
      </c>
      <c r="F17" s="27">
        <f t="shared" si="10"/>
        <v>0.38432000000000005</v>
      </c>
      <c r="G17" s="27">
        <f t="shared" si="11"/>
        <v>0.37271466666666669</v>
      </c>
      <c r="H17" s="27">
        <f t="shared" si="12"/>
        <v>0.3841834666666667</v>
      </c>
      <c r="I17" s="27">
        <f t="shared" si="13"/>
        <v>0.37697450666666665</v>
      </c>
      <c r="J17" s="27">
        <f t="shared" si="14"/>
        <v>0.38344072533333334</v>
      </c>
      <c r="K17" s="27">
        <f t="shared" si="15"/>
        <v>0.37889689599999998</v>
      </c>
      <c r="L17" s="27">
        <f t="shared" si="16"/>
        <v>0.38275565568000003</v>
      </c>
      <c r="M17" s="27">
        <f t="shared" si="17"/>
        <v>0.37986997452799998</v>
      </c>
      <c r="N17" s="27">
        <f t="shared" si="18"/>
        <v>0.38225010223786671</v>
      </c>
      <c r="O17" s="27">
        <f t="shared" si="19"/>
        <v>0.38041042457941332</v>
      </c>
      <c r="P17" s="27">
        <f t="shared" si="20"/>
        <v>0.38190507319842137</v>
      </c>
      <c r="Q17" s="27">
        <f t="shared" si="21"/>
        <v>0.38072997014623572</v>
      </c>
      <c r="R17" s="27">
        <f t="shared" si="22"/>
        <v>0.38167738266550277</v>
      </c>
      <c r="S17" s="27">
        <f t="shared" si="23"/>
        <v>0.38092604971985577</v>
      </c>
      <c r="T17" s="27">
        <f t="shared" si="24"/>
        <v>0.3815294617011793</v>
      </c>
      <c r="U17" s="27">
        <f t="shared" si="25"/>
        <v>0.38104884317844578</v>
      </c>
      <c r="V17" s="27">
        <f t="shared" si="26"/>
        <v>0.38143408859657046</v>
      </c>
      <c r="W17" s="27">
        <f t="shared" si="27"/>
        <v>0.38112656780201487</v>
      </c>
      <c r="X17" s="27">
        <f t="shared" si="28"/>
        <v>0.38137282462963951</v>
      </c>
      <c r="Y17" s="27">
        <f t="shared" si="29"/>
        <v>0.38117603534032196</v>
      </c>
      <c r="Z17" s="27">
        <f t="shared" si="30"/>
        <v>0.38133354363320959</v>
      </c>
      <c r="AA17" s="27">
        <f t="shared" si="31"/>
        <v>0.38120760617418981</v>
      </c>
      <c r="AB17" s="32">
        <f t="shared" si="34"/>
        <v>0.38130838073706441</v>
      </c>
      <c r="AC17" s="7"/>
      <c r="AD17" s="24">
        <v>0.32700000000000001</v>
      </c>
    </row>
    <row r="18" spans="1:30" x14ac:dyDescent="0.3">
      <c r="A18" s="27">
        <f t="shared" si="32"/>
        <v>0.25</v>
      </c>
      <c r="B18" s="27">
        <f t="shared" si="33"/>
        <v>0.2</v>
      </c>
      <c r="C18" s="27">
        <f t="shared" si="7"/>
        <v>0.29333333333333339</v>
      </c>
      <c r="D18" s="27">
        <f t="shared" si="8"/>
        <v>0.26666666666666666</v>
      </c>
      <c r="E18" s="27">
        <f t="shared" si="9"/>
        <v>0.30506666666666676</v>
      </c>
      <c r="F18" s="27">
        <f t="shared" si="10"/>
        <v>0.28970666666666667</v>
      </c>
      <c r="G18" s="27">
        <f t="shared" si="11"/>
        <v>0.30745600000000006</v>
      </c>
      <c r="H18" s="27">
        <f t="shared" si="12"/>
        <v>0.29817173333333336</v>
      </c>
      <c r="I18" s="27">
        <f t="shared" si="13"/>
        <v>0.30734677333333338</v>
      </c>
      <c r="J18" s="27">
        <f t="shared" si="14"/>
        <v>0.30157960533333333</v>
      </c>
      <c r="K18" s="27">
        <f t="shared" si="15"/>
        <v>0.30675258026666669</v>
      </c>
      <c r="L18" s="27">
        <f t="shared" si="16"/>
        <v>0.30311751679999999</v>
      </c>
      <c r="M18" s="27">
        <f t="shared" si="17"/>
        <v>0.30620452454400005</v>
      </c>
      <c r="N18" s="27">
        <f t="shared" si="18"/>
        <v>0.3038959796224</v>
      </c>
      <c r="O18" s="27">
        <f t="shared" si="19"/>
        <v>0.30580008179029339</v>
      </c>
      <c r="P18" s="27">
        <f t="shared" si="20"/>
        <v>0.30432833966353068</v>
      </c>
      <c r="Q18" s="27">
        <f t="shared" si="21"/>
        <v>0.3055240585587371</v>
      </c>
      <c r="R18" s="27">
        <f t="shared" si="22"/>
        <v>0.30458397611698862</v>
      </c>
      <c r="S18" s="27">
        <f t="shared" si="23"/>
        <v>0.30534190613240225</v>
      </c>
      <c r="T18" s="27">
        <f t="shared" si="24"/>
        <v>0.30474083977588462</v>
      </c>
      <c r="U18" s="27">
        <f t="shared" si="25"/>
        <v>0.30522356936094347</v>
      </c>
      <c r="V18" s="27">
        <f t="shared" si="26"/>
        <v>0.30483907454275666</v>
      </c>
      <c r="W18" s="27">
        <f t="shared" si="27"/>
        <v>0.3051472708772564</v>
      </c>
      <c r="X18" s="27">
        <f t="shared" si="28"/>
        <v>0.30490125424161191</v>
      </c>
      <c r="Y18" s="27">
        <f t="shared" si="29"/>
        <v>0.30509825970371163</v>
      </c>
      <c r="Z18" s="27">
        <f t="shared" si="30"/>
        <v>0.3049408282722576</v>
      </c>
      <c r="AA18" s="27">
        <f t="shared" si="31"/>
        <v>0.30506683490656772</v>
      </c>
      <c r="AB18" s="32">
        <f t="shared" si="34"/>
        <v>0.30496608493935184</v>
      </c>
      <c r="AC18" s="7"/>
      <c r="AD18" s="24">
        <v>0.26100000000000001</v>
      </c>
    </row>
    <row r="19" spans="1:30" x14ac:dyDescent="0.3">
      <c r="A19" s="28"/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</row>
    <row r="20" spans="1:30" x14ac:dyDescent="0.3">
      <c r="A20" s="28"/>
      <c r="B20" s="31">
        <f>ABS(A15-B15)</f>
        <v>1.6666666666666663E-2</v>
      </c>
      <c r="C20" s="31">
        <f t="shared" ref="C20" si="35">ABS(B15-C15)</f>
        <v>6.666666666666668E-2</v>
      </c>
      <c r="D20" s="31">
        <f t="shared" ref="D20:D23" si="36">ABS(C15-D15)</f>
        <v>5.3333333333333288E-3</v>
      </c>
      <c r="E20" s="31">
        <f t="shared" ref="E20:E23" si="37">ABS(D15-E15)</f>
        <v>2.1333333333333315E-2</v>
      </c>
      <c r="F20" s="31">
        <f t="shared" ref="F20:F23" si="38">ABS(E15-F15)</f>
        <v>1.7066666666666619E-3</v>
      </c>
      <c r="G20" s="31">
        <f t="shared" ref="G20:G23" si="39">ABS(F15-G15)</f>
        <v>6.8266666666667031E-3</v>
      </c>
      <c r="H20" s="31">
        <f t="shared" ref="H20:H23" si="40">ABS(G15-H15)</f>
        <v>5.4613333333333736E-4</v>
      </c>
      <c r="I20" s="31">
        <f t="shared" ref="I20:I23" si="41">ABS(H15-I15)</f>
        <v>2.1845333333333217E-3</v>
      </c>
      <c r="J20" s="31">
        <f t="shared" ref="J20:J23" si="42">ABS(I15-J15)</f>
        <v>1.7476266666666129E-4</v>
      </c>
      <c r="K20" s="31">
        <f t="shared" ref="K20:K23" si="43">ABS(J15-K15)</f>
        <v>6.9905066666667293E-4</v>
      </c>
      <c r="L20" s="31">
        <f t="shared" ref="L20:L23" si="44">ABS(K15-L15)</f>
        <v>5.5924053333322732E-5</v>
      </c>
      <c r="M20" s="31">
        <f t="shared" ref="M20:M23" si="45">ABS(L15-M15)</f>
        <v>2.2369621333329093E-4</v>
      </c>
      <c r="N20" s="31">
        <f t="shared" ref="N20:N23" si="46">ABS(M15-N15)</f>
        <v>1.78956970666444E-5</v>
      </c>
      <c r="O20" s="31">
        <f t="shared" ref="O20:O23" si="47">ABS(N15-O15)</f>
        <v>7.1582788266660868E-5</v>
      </c>
      <c r="P20" s="31">
        <f t="shared" ref="P20:P23" si="48">ABS(O15-P15)</f>
        <v>5.7266230613362001E-6</v>
      </c>
      <c r="Q20" s="31">
        <f t="shared" ref="Q20:Q23" si="49">ABS(P15-Q15)</f>
        <v>2.2906492245344801E-5</v>
      </c>
      <c r="R20" s="31">
        <f t="shared" ref="R20:R23" si="50">ABS(Q15-R15)</f>
        <v>1.8325193796575601E-6</v>
      </c>
      <c r="S20" s="31">
        <f t="shared" ref="S20:S23" si="51">ABS(R15-S15)</f>
        <v>7.330077518519218E-6</v>
      </c>
      <c r="T20" s="31">
        <f t="shared" ref="T20:T23" si="52">ABS(S15-T15)</f>
        <v>5.8640620148597833E-7</v>
      </c>
      <c r="U20" s="31">
        <f t="shared" ref="U20:U23" si="53">ABS(T15-U15)</f>
        <v>2.3456248059439133E-6</v>
      </c>
      <c r="V20" s="31">
        <f t="shared" ref="V20:V23" si="54">ABS(U15-V15)</f>
        <v>1.8764998449549708E-7</v>
      </c>
      <c r="W20" s="31">
        <f t="shared" ref="W20:W23" si="55">ABS(V15-W15)</f>
        <v>7.5059993789872159E-7</v>
      </c>
      <c r="X20" s="31">
        <f t="shared" ref="X20:X23" si="56">ABS(W15-X15)</f>
        <v>6.0047995020795497E-8</v>
      </c>
      <c r="Y20" s="31">
        <f t="shared" ref="Y20:Y23" si="57">ABS(X15-Y15)</f>
        <v>2.4019198011093756E-7</v>
      </c>
      <c r="Z20" s="31">
        <f t="shared" ref="Z20:Z23" si="58">ABS(Y15-Z15)</f>
        <v>1.9215358415536343E-8</v>
      </c>
      <c r="AA20" s="31">
        <f t="shared" ref="AA20:AA23" si="59">ABS(Z15-AA15)</f>
        <v>7.6861433662145373E-8</v>
      </c>
      <c r="AB20" s="31">
        <f t="shared" ref="AB20:AB23" si="60">ABS(AA15-AB15)</f>
        <v>6.1489147107351982E-9</v>
      </c>
      <c r="AD20" s="6">
        <f>ABS(AB15-AD15)</f>
        <v>0.11752937848822637</v>
      </c>
    </row>
    <row r="21" spans="1:30" x14ac:dyDescent="0.3">
      <c r="A21" s="28"/>
      <c r="B21" s="31">
        <f>ABS(A16-B16)</f>
        <v>8.3333333333333343E-2</v>
      </c>
      <c r="C21" s="31">
        <f>ABS(B16-C16)</f>
        <v>6.6666666666666541E-3</v>
      </c>
      <c r="D21" s="31">
        <f t="shared" si="36"/>
        <v>2.6666666666666672E-2</v>
      </c>
      <c r="E21" s="31">
        <f t="shared" si="37"/>
        <v>2.1333333333333482E-3</v>
      </c>
      <c r="F21" s="31">
        <f t="shared" si="38"/>
        <v>8.5333333333333372E-3</v>
      </c>
      <c r="G21" s="31">
        <f t="shared" si="39"/>
        <v>6.8266666666666476E-4</v>
      </c>
      <c r="H21" s="31">
        <f t="shared" si="40"/>
        <v>2.730666666666659E-3</v>
      </c>
      <c r="I21" s="31">
        <f t="shared" si="41"/>
        <v>2.1845333333331274E-4</v>
      </c>
      <c r="J21" s="31">
        <f t="shared" si="42"/>
        <v>8.7381333333333422E-4</v>
      </c>
      <c r="K21" s="31">
        <f t="shared" si="43"/>
        <v>6.9905066666653415E-5</v>
      </c>
      <c r="L21" s="31">
        <f t="shared" si="44"/>
        <v>2.7962026666664141E-4</v>
      </c>
      <c r="M21" s="31">
        <f t="shared" si="45"/>
        <v>2.2369621333312439E-5</v>
      </c>
      <c r="N21" s="31">
        <f t="shared" si="46"/>
        <v>8.9478485333305269E-5</v>
      </c>
      <c r="O21" s="31">
        <f t="shared" si="47"/>
        <v>7.1582788266633113E-6</v>
      </c>
      <c r="P21" s="31">
        <f t="shared" si="48"/>
        <v>2.8633115306681001E-5</v>
      </c>
      <c r="Q21" s="31">
        <f t="shared" si="49"/>
        <v>2.2906492245511334E-6</v>
      </c>
      <c r="R21" s="31">
        <f t="shared" si="50"/>
        <v>9.1625968981490225E-6</v>
      </c>
      <c r="S21" s="31">
        <f t="shared" si="51"/>
        <v>7.3300775188522849E-7</v>
      </c>
      <c r="T21" s="31">
        <f t="shared" si="52"/>
        <v>2.9320310074298916E-6</v>
      </c>
      <c r="U21" s="31">
        <f t="shared" si="53"/>
        <v>2.3456248060549356E-7</v>
      </c>
      <c r="V21" s="31">
        <f t="shared" si="54"/>
        <v>9.382499223664631E-7</v>
      </c>
      <c r="W21" s="31">
        <f t="shared" si="55"/>
        <v>7.5059993775994371E-8</v>
      </c>
      <c r="X21" s="31">
        <f t="shared" si="56"/>
        <v>3.0023997515948864E-7</v>
      </c>
      <c r="Y21" s="31">
        <f t="shared" si="57"/>
        <v>2.4019198019420429E-8</v>
      </c>
      <c r="Z21" s="31">
        <f t="shared" si="58"/>
        <v>9.6076792049926141E-8</v>
      </c>
      <c r="AA21" s="31">
        <f t="shared" si="59"/>
        <v>7.6861433606634222E-9</v>
      </c>
      <c r="AB21" s="31">
        <f t="shared" si="60"/>
        <v>3.0744573442653689E-8</v>
      </c>
      <c r="AD21" s="6">
        <f t="shared" ref="AD21:AD23" si="61">ABS(AB16-AD16)</f>
        <v>1.9254912811810243E-2</v>
      </c>
    </row>
    <row r="22" spans="1:30" x14ac:dyDescent="0.3">
      <c r="A22" s="28"/>
      <c r="B22" s="31">
        <f>ABS(A17-B17)</f>
        <v>0.1166666666666667</v>
      </c>
      <c r="C22" s="31">
        <f>ABS(B17-C17)</f>
        <v>3.3333333333333381E-2</v>
      </c>
      <c r="D22" s="31">
        <f t="shared" si="36"/>
        <v>4.8000000000000098E-2</v>
      </c>
      <c r="E22" s="31">
        <f t="shared" si="37"/>
        <v>1.9200000000000106E-2</v>
      </c>
      <c r="F22" s="31">
        <f t="shared" si="38"/>
        <v>2.2186666666666743E-2</v>
      </c>
      <c r="G22" s="31">
        <f t="shared" si="39"/>
        <v>1.1605333333333356E-2</v>
      </c>
      <c r="H22" s="31">
        <f t="shared" si="40"/>
        <v>1.1468800000000001E-2</v>
      </c>
      <c r="I22" s="31">
        <f t="shared" si="41"/>
        <v>7.208960000000042E-3</v>
      </c>
      <c r="J22" s="31">
        <f t="shared" si="42"/>
        <v>6.4662186666666899E-3</v>
      </c>
      <c r="K22" s="31">
        <f t="shared" si="43"/>
        <v>4.5438293333333601E-3</v>
      </c>
      <c r="L22" s="31">
        <f t="shared" si="44"/>
        <v>3.8587596800000457E-3</v>
      </c>
      <c r="M22" s="31">
        <f t="shared" si="45"/>
        <v>2.8856811520000525E-3</v>
      </c>
      <c r="N22" s="31">
        <f t="shared" si="46"/>
        <v>2.3801277098667306E-3</v>
      </c>
      <c r="O22" s="31">
        <f t="shared" si="47"/>
        <v>1.8396776584533869E-3</v>
      </c>
      <c r="P22" s="31">
        <f t="shared" si="48"/>
        <v>1.4946486190080543E-3</v>
      </c>
      <c r="Q22" s="31">
        <f t="shared" si="49"/>
        <v>1.1751030521856554E-3</v>
      </c>
      <c r="R22" s="31">
        <f t="shared" si="50"/>
        <v>9.4741251926705461E-4</v>
      </c>
      <c r="S22" s="31">
        <f t="shared" si="51"/>
        <v>7.513329456469986E-4</v>
      </c>
      <c r="T22" s="31">
        <f t="shared" si="52"/>
        <v>6.0341198132352059E-4</v>
      </c>
      <c r="U22" s="31">
        <f t="shared" si="53"/>
        <v>4.8061852273351136E-4</v>
      </c>
      <c r="V22" s="31">
        <f t="shared" si="54"/>
        <v>3.8524541812468005E-4</v>
      </c>
      <c r="W22" s="31">
        <f t="shared" si="55"/>
        <v>3.0752079455559356E-4</v>
      </c>
      <c r="X22" s="31">
        <f t="shared" si="56"/>
        <v>2.4625682762463574E-4</v>
      </c>
      <c r="Y22" s="31">
        <f t="shared" si="57"/>
        <v>1.9678928931754491E-4</v>
      </c>
      <c r="Z22" s="31">
        <f t="shared" si="58"/>
        <v>1.5750829288763146E-4</v>
      </c>
      <c r="AA22" s="31">
        <f t="shared" si="59"/>
        <v>1.2593745901978703E-4</v>
      </c>
      <c r="AB22" s="31">
        <f t="shared" si="60"/>
        <v>1.0077456287460596E-4</v>
      </c>
      <c r="AD22" s="6">
        <f t="shared" si="61"/>
        <v>5.4308380737064399E-2</v>
      </c>
    </row>
    <row r="23" spans="1:30" x14ac:dyDescent="0.3">
      <c r="A23" s="28"/>
      <c r="B23" s="31">
        <f>ABS(A18-B18)</f>
        <v>4.9999999999999989E-2</v>
      </c>
      <c r="C23" s="31">
        <f>ABS(B18-C18)</f>
        <v>9.3333333333333379E-2</v>
      </c>
      <c r="D23" s="31">
        <f t="shared" si="36"/>
        <v>2.6666666666666727E-2</v>
      </c>
      <c r="E23" s="31">
        <f t="shared" si="37"/>
        <v>3.8400000000000101E-2</v>
      </c>
      <c r="F23" s="31">
        <f t="shared" si="38"/>
        <v>1.5360000000000096E-2</v>
      </c>
      <c r="G23" s="31">
        <f t="shared" si="39"/>
        <v>1.7749333333333395E-2</v>
      </c>
      <c r="H23" s="31">
        <f t="shared" si="40"/>
        <v>9.2842666666667073E-3</v>
      </c>
      <c r="I23" s="31">
        <f t="shared" si="41"/>
        <v>9.1750400000000232E-3</v>
      </c>
      <c r="J23" s="31">
        <f t="shared" si="42"/>
        <v>5.7671680000000447E-3</v>
      </c>
      <c r="K23" s="31">
        <f t="shared" si="43"/>
        <v>5.1729749333333519E-3</v>
      </c>
      <c r="L23" s="31">
        <f t="shared" si="44"/>
        <v>3.6350634666666992E-3</v>
      </c>
      <c r="M23" s="31">
        <f t="shared" si="45"/>
        <v>3.0870077440000587E-3</v>
      </c>
      <c r="N23" s="31">
        <f t="shared" si="46"/>
        <v>2.308544921600042E-3</v>
      </c>
      <c r="O23" s="31">
        <f t="shared" si="47"/>
        <v>1.9041021678933845E-3</v>
      </c>
      <c r="P23" s="31">
        <f t="shared" si="48"/>
        <v>1.4717421267627095E-3</v>
      </c>
      <c r="Q23" s="31">
        <f t="shared" si="49"/>
        <v>1.1957188952064213E-3</v>
      </c>
      <c r="R23" s="31">
        <f t="shared" si="50"/>
        <v>9.4008244174847988E-4</v>
      </c>
      <c r="S23" s="31">
        <f t="shared" si="51"/>
        <v>7.5793001541363259E-4</v>
      </c>
      <c r="T23" s="31">
        <f t="shared" si="52"/>
        <v>6.0106635651763218E-4</v>
      </c>
      <c r="U23" s="31">
        <f t="shared" si="53"/>
        <v>4.8272958505884977E-4</v>
      </c>
      <c r="V23" s="31">
        <f t="shared" si="54"/>
        <v>3.8449481818680908E-4</v>
      </c>
      <c r="W23" s="31">
        <f t="shared" si="55"/>
        <v>3.0819633449974404E-4</v>
      </c>
      <c r="X23" s="31">
        <f t="shared" si="56"/>
        <v>2.4601663564449705E-4</v>
      </c>
      <c r="Y23" s="31">
        <f t="shared" si="57"/>
        <v>1.970054620997197E-4</v>
      </c>
      <c r="Z23" s="31">
        <f t="shared" si="58"/>
        <v>1.5743143145402483E-4</v>
      </c>
      <c r="AA23" s="31">
        <f t="shared" si="59"/>
        <v>1.2600663431011627E-4</v>
      </c>
      <c r="AB23" s="31">
        <f t="shared" si="60"/>
        <v>1.0074996721587404E-4</v>
      </c>
      <c r="AD23" s="6">
        <f t="shared" si="61"/>
        <v>4.3966084939351835E-2</v>
      </c>
    </row>
    <row r="25" spans="1:30" x14ac:dyDescent="0.3">
      <c r="U25" s="7"/>
      <c r="W25" s="7"/>
      <c r="AB25" s="33">
        <f>SUM(AB27:AB30)</f>
        <v>1</v>
      </c>
      <c r="AD25" s="23">
        <f>SUM(AD27:AD29)</f>
        <v>0.73899999999999999</v>
      </c>
    </row>
    <row r="26" spans="1:30" x14ac:dyDescent="0.3">
      <c r="A26" s="1" t="s">
        <v>3</v>
      </c>
      <c r="B26" s="1" t="s">
        <v>5</v>
      </c>
      <c r="C26" s="1" t="s">
        <v>6</v>
      </c>
      <c r="AB26" s="20"/>
    </row>
    <row r="27" spans="1:30" x14ac:dyDescent="0.3">
      <c r="A27" s="27">
        <f t="shared" ref="A27:A30" si="62">1/4</f>
        <v>0.25</v>
      </c>
      <c r="B27" s="27">
        <f>($H3*A$27+$I3*A$28+$J3*A$29+$K3*A$30)+$H9</f>
        <v>0.26666666666666666</v>
      </c>
      <c r="C27" s="27">
        <f t="shared" ref="C27" si="63">($H3*B$27+$I3*B$28+$J3*B$29+$K3*B$30)+$H9</f>
        <v>0.19999999999999998</v>
      </c>
      <c r="D27" s="27">
        <f t="shared" ref="D27:D30" si="64">($H3*C$27+$I3*C$28+$J3*C$29+$K3*C$30)+$H9</f>
        <v>0.20533333333333334</v>
      </c>
      <c r="E27" s="27">
        <f t="shared" ref="E27:E30" si="65">($H3*D$27+$I3*D$28+$J3*D$29+$K3*D$30)+$H9</f>
        <v>0.184</v>
      </c>
      <c r="F27" s="27">
        <f t="shared" ref="F27:F30" si="66">($H3*E$27+$I3*E$28+$J3*E$29+$K3*E$30)+$H9</f>
        <v>0.18570666666666663</v>
      </c>
      <c r="G27" s="27">
        <f t="shared" ref="G27:G30" si="67">($H3*F$27+$I3*F$28+$J3*F$29+$K3*F$30)+$H9</f>
        <v>0.17887999999999998</v>
      </c>
      <c r="H27" s="27">
        <f t="shared" ref="H27:H30" si="68">($H3*G$27+$I3*G$28+$J3*G$29+$K3*G$30)+$H9</f>
        <v>0.17942613333333329</v>
      </c>
      <c r="I27" s="27">
        <f t="shared" ref="I27:I30" si="69">($H3*H$27+$I3*H$28+$J3*H$29+$K3*H$30)+$H9</f>
        <v>0.1772416</v>
      </c>
      <c r="J27" s="27">
        <f t="shared" ref="J27:J30" si="70">($H3*I$27+$I3*I$28+$J3*I$29+$K3*I$30)+$H9</f>
        <v>0.17741636266666663</v>
      </c>
      <c r="K27" s="27">
        <f t="shared" ref="K27:K30" si="71">($H3*J$27+$I3*J$28+$J3*J$29+$K3*J$30)+$H9</f>
        <v>0.17671731199999999</v>
      </c>
      <c r="L27" s="27">
        <f t="shared" ref="L27:L30" si="72">($H3*K$27+$I3*K$28+$J3*K$29+$K3*K$30)+$H9</f>
        <v>0.17677323605333331</v>
      </c>
      <c r="M27" s="27">
        <f t="shared" ref="M27:M30" si="73">($H3*L$27+$I3*L$28+$J3*L$29+$K3*L$30)+$H9</f>
        <v>0.17654953983999999</v>
      </c>
      <c r="N27" s="27">
        <f t="shared" ref="N27:N30" si="74">($H3*M$27+$I3*M$28+$J3*M$29+$K3*M$30)+$H9</f>
        <v>0.17656743553706666</v>
      </c>
      <c r="O27" s="27">
        <f t="shared" ref="O27:O30" si="75">($H3*N$27+$I3*N$28+$J3*N$29+$K3*N$30)+$H9</f>
        <v>0.17649585274879998</v>
      </c>
      <c r="P27" s="27">
        <f t="shared" ref="P27:P30" si="76">($H3*O$27+$I3*O$28+$J3*O$29+$K3*O$30)+$H9</f>
        <v>0.17650157937186131</v>
      </c>
      <c r="Q27" s="27">
        <f t="shared" ref="Q27:Q30" si="77">($H3*P$27+$I3*P$28+$J3*P$29+$K3*P$30)+$H9</f>
        <v>0.17647867287961599</v>
      </c>
      <c r="R27" s="27">
        <f t="shared" ref="R27:R30" si="78">($H3*Q$27+$I3*Q$28+$J3*Q$29+$K3*Q$30)+$H9</f>
        <v>0.17648050539899562</v>
      </c>
      <c r="S27" s="27">
        <f t="shared" ref="S27:S30" si="79">($H3*R$27+$I3*R$28+$J3*R$29+$K3*R$30)+$H9</f>
        <v>0.1764731753214771</v>
      </c>
      <c r="T27" s="27">
        <f t="shared" ref="T27:T30" si="80">($H3*S$27+$I3*S$28+$J3*S$29+$K3*S$30)+$H9</f>
        <v>0.17647376172767859</v>
      </c>
      <c r="U27" s="27">
        <f t="shared" ref="U27:U30" si="81">($H3*T$27+$I3*T$28+$J3*T$29+$K3*T$30)+$H9</f>
        <v>0.17647141610287265</v>
      </c>
      <c r="V27" s="27">
        <f t="shared" ref="V27:V30" si="82">($H3*U$27+$I3*U$28+$J3*U$29+$K3*U$30)+$H9</f>
        <v>0.17647160375285714</v>
      </c>
      <c r="W27" s="27">
        <f t="shared" ref="W27:W30" si="83">($H3*V$27+$I3*V$28+$J3*V$29+$K3*V$30)+$H9</f>
        <v>0.17647085315291924</v>
      </c>
      <c r="X27" s="27">
        <f t="shared" ref="X27:X30" si="84">($H3*W$27+$I3*W$28+$J3*W$29+$K3*W$30)+$H9</f>
        <v>0.17647091320091426</v>
      </c>
      <c r="Y27" s="27">
        <f t="shared" ref="Y27:Y30" si="85">($H3*X$27+$I3*X$28+$J3*X$29+$K3*X$30)+$H9</f>
        <v>0.17647067300893415</v>
      </c>
      <c r="Z27" s="27">
        <f t="shared" ref="Z27:Z30" si="86">($H3*Y$27+$I3*Y$28+$J3*Y$29+$K3*Y$30)+$H9</f>
        <v>0.17647069222429257</v>
      </c>
      <c r="AA27" s="27">
        <f t="shared" ref="AA27:AA30" si="87">($H3*Z$27+$I3*Z$28+$J3*Z$29+$K3*Z$30)+$H9</f>
        <v>0.17647061536285891</v>
      </c>
      <c r="AB27" s="36">
        <f t="shared" ref="AB27" si="88">($H3*AA$27+$I3*AA$28+$J3*AA$29+$K3*AA$30)+$H9</f>
        <v>0.17647062151177362</v>
      </c>
      <c r="AC27" s="7"/>
      <c r="AD27" s="24">
        <v>0.29399999999999998</v>
      </c>
    </row>
    <row r="28" spans="1:30" x14ac:dyDescent="0.3">
      <c r="A28" s="27">
        <f t="shared" si="62"/>
        <v>0.25</v>
      </c>
      <c r="B28" s="27">
        <f t="shared" ref="B28:C28" si="89">($H4*A$27+$I4*A$28+$J4*A$29+$K4*A$30)+$H10</f>
        <v>0.16666666666666666</v>
      </c>
      <c r="C28" s="27">
        <f t="shared" si="89"/>
        <v>0.17333333333333334</v>
      </c>
      <c r="D28" s="27">
        <f t="shared" si="64"/>
        <v>0.14666666666666667</v>
      </c>
      <c r="E28" s="27">
        <f t="shared" si="65"/>
        <v>0.14879999999999999</v>
      </c>
      <c r="F28" s="27">
        <f t="shared" si="66"/>
        <v>0.14026666666666665</v>
      </c>
      <c r="G28" s="27">
        <f t="shared" si="67"/>
        <v>0.14094933333333332</v>
      </c>
      <c r="H28" s="27">
        <f t="shared" si="68"/>
        <v>0.13821866666666666</v>
      </c>
      <c r="I28" s="27">
        <f t="shared" si="69"/>
        <v>0.13843711999999997</v>
      </c>
      <c r="J28" s="27">
        <f t="shared" si="70"/>
        <v>0.13756330666666666</v>
      </c>
      <c r="K28" s="27">
        <f t="shared" si="71"/>
        <v>0.13763321173333332</v>
      </c>
      <c r="L28" s="27">
        <f t="shared" si="72"/>
        <v>0.13735359146666665</v>
      </c>
      <c r="M28" s="27">
        <f t="shared" si="73"/>
        <v>0.13737596108799999</v>
      </c>
      <c r="N28" s="27">
        <f t="shared" si="74"/>
        <v>0.13728648260266665</v>
      </c>
      <c r="O28" s="27">
        <f t="shared" si="75"/>
        <v>0.13729364088149332</v>
      </c>
      <c r="P28" s="27">
        <f t="shared" si="76"/>
        <v>0.13726500776618666</v>
      </c>
      <c r="Q28" s="27">
        <f t="shared" si="77"/>
        <v>0.13726729841541119</v>
      </c>
      <c r="R28" s="27">
        <f t="shared" si="78"/>
        <v>0.13725813581851304</v>
      </c>
      <c r="S28" s="27">
        <f t="shared" si="79"/>
        <v>0.13725886882626492</v>
      </c>
      <c r="T28" s="27">
        <f t="shared" si="80"/>
        <v>0.13725593679525749</v>
      </c>
      <c r="U28" s="27">
        <f t="shared" si="81"/>
        <v>0.1372561713577381</v>
      </c>
      <c r="V28" s="27">
        <f t="shared" si="82"/>
        <v>0.13725523310781573</v>
      </c>
      <c r="W28" s="27">
        <f t="shared" si="83"/>
        <v>0.13725530816780951</v>
      </c>
      <c r="X28" s="27">
        <f t="shared" si="84"/>
        <v>0.13725500792783435</v>
      </c>
      <c r="Y28" s="27">
        <f t="shared" si="85"/>
        <v>0.13725503194703237</v>
      </c>
      <c r="Z28" s="27">
        <f t="shared" si="86"/>
        <v>0.13725493587024032</v>
      </c>
      <c r="AA28" s="27">
        <f t="shared" si="87"/>
        <v>0.13725494355638368</v>
      </c>
      <c r="AB28" s="36">
        <f t="shared" ref="AB28" si="90">($H4*AA$27+$I4*AA$28+$J4*AA$29+$K4*AA$30)+$H10</f>
        <v>0.13725491281181024</v>
      </c>
      <c r="AC28" s="7"/>
      <c r="AD28" s="24">
        <v>0.11799999999999999</v>
      </c>
    </row>
    <row r="29" spans="1:30" x14ac:dyDescent="0.3">
      <c r="A29" s="27">
        <f t="shared" si="62"/>
        <v>0.25</v>
      </c>
      <c r="B29" s="27">
        <f t="shared" ref="B29:C29" si="91">($H5*A$27+$I5*A$28+$J5*A$29+$K5*A$30)+$H11</f>
        <v>0.3666666666666667</v>
      </c>
      <c r="C29" s="27">
        <f t="shared" si="91"/>
        <v>0.33333333333333337</v>
      </c>
      <c r="D29" s="27">
        <f t="shared" si="64"/>
        <v>0.38133333333333336</v>
      </c>
      <c r="E29" s="27">
        <f t="shared" si="65"/>
        <v>0.36213333333333336</v>
      </c>
      <c r="F29" s="27">
        <f t="shared" si="66"/>
        <v>0.38431999999999999</v>
      </c>
      <c r="G29" s="27">
        <f t="shared" si="67"/>
        <v>0.37271466666666669</v>
      </c>
      <c r="H29" s="27">
        <f t="shared" si="68"/>
        <v>0.38418346666666664</v>
      </c>
      <c r="I29" s="27">
        <f t="shared" si="69"/>
        <v>0.37697450666666665</v>
      </c>
      <c r="J29" s="27">
        <f t="shared" si="70"/>
        <v>0.38344072533333334</v>
      </c>
      <c r="K29" s="27">
        <f t="shared" si="71"/>
        <v>0.37889689599999998</v>
      </c>
      <c r="L29" s="27">
        <f t="shared" si="72"/>
        <v>0.38275565568000003</v>
      </c>
      <c r="M29" s="27">
        <f t="shared" si="73"/>
        <v>0.37986997452799998</v>
      </c>
      <c r="N29" s="27">
        <f t="shared" si="74"/>
        <v>0.38225010223786671</v>
      </c>
      <c r="O29" s="27">
        <f t="shared" si="75"/>
        <v>0.38041042457941332</v>
      </c>
      <c r="P29" s="27">
        <f t="shared" si="76"/>
        <v>0.38190507319842137</v>
      </c>
      <c r="Q29" s="27">
        <f t="shared" si="77"/>
        <v>0.38072997014623572</v>
      </c>
      <c r="R29" s="27">
        <f t="shared" si="78"/>
        <v>0.38167738266550272</v>
      </c>
      <c r="S29" s="27">
        <f t="shared" si="79"/>
        <v>0.38092604971985583</v>
      </c>
      <c r="T29" s="27">
        <f t="shared" si="80"/>
        <v>0.3815294617011793</v>
      </c>
      <c r="U29" s="27">
        <f t="shared" si="81"/>
        <v>0.38104884317844584</v>
      </c>
      <c r="V29" s="27">
        <f t="shared" si="82"/>
        <v>0.38143408859657052</v>
      </c>
      <c r="W29" s="27">
        <f t="shared" si="83"/>
        <v>0.38112656780201493</v>
      </c>
      <c r="X29" s="27">
        <f t="shared" si="84"/>
        <v>0.38137282462963951</v>
      </c>
      <c r="Y29" s="27">
        <f t="shared" si="85"/>
        <v>0.38117603534032196</v>
      </c>
      <c r="Z29" s="27">
        <f t="shared" si="86"/>
        <v>0.38133354363320959</v>
      </c>
      <c r="AA29" s="27">
        <f t="shared" si="87"/>
        <v>0.38120760617418981</v>
      </c>
      <c r="AB29" s="36">
        <f t="shared" ref="AB29" si="92">($H5*AA$27+$I5*AA$28+$J5*AA$29+$K5*AA$30)+$H11</f>
        <v>0.38130838073706441</v>
      </c>
      <c r="AC29" s="7"/>
      <c r="AD29" s="24">
        <v>0.32700000000000001</v>
      </c>
    </row>
    <row r="30" spans="1:30" x14ac:dyDescent="0.3">
      <c r="A30" s="27">
        <f t="shared" si="62"/>
        <v>0.25</v>
      </c>
      <c r="B30" s="27">
        <f t="shared" ref="B30:C30" si="93">($H6*A$27+$I6*A$28+$J6*A$29+$K6*A$30)+$H12</f>
        <v>0.2</v>
      </c>
      <c r="C30" s="27">
        <f t="shared" si="93"/>
        <v>0.29333333333333339</v>
      </c>
      <c r="D30" s="27">
        <f t="shared" si="64"/>
        <v>0.26666666666666672</v>
      </c>
      <c r="E30" s="27">
        <f t="shared" si="65"/>
        <v>0.30506666666666671</v>
      </c>
      <c r="F30" s="27">
        <f t="shared" si="66"/>
        <v>0.28970666666666672</v>
      </c>
      <c r="G30" s="27">
        <f t="shared" si="67"/>
        <v>0.30745600000000001</v>
      </c>
      <c r="H30" s="27">
        <f t="shared" si="68"/>
        <v>0.29817173333333336</v>
      </c>
      <c r="I30" s="27">
        <f t="shared" si="69"/>
        <v>0.30734677333333332</v>
      </c>
      <c r="J30" s="27">
        <f t="shared" si="70"/>
        <v>0.30157960533333333</v>
      </c>
      <c r="K30" s="27">
        <f t="shared" si="71"/>
        <v>0.30675258026666669</v>
      </c>
      <c r="L30" s="27">
        <f t="shared" si="72"/>
        <v>0.30311751679999999</v>
      </c>
      <c r="M30" s="27">
        <f t="shared" si="73"/>
        <v>0.30620452454400005</v>
      </c>
      <c r="N30" s="27">
        <f t="shared" si="74"/>
        <v>0.3038959796224</v>
      </c>
      <c r="O30" s="27">
        <f t="shared" si="75"/>
        <v>0.30580008179029339</v>
      </c>
      <c r="P30" s="27">
        <f t="shared" si="76"/>
        <v>0.30432833966353068</v>
      </c>
      <c r="Q30" s="27">
        <f t="shared" si="77"/>
        <v>0.3055240585587371</v>
      </c>
      <c r="R30" s="27">
        <f t="shared" si="78"/>
        <v>0.30458397611698862</v>
      </c>
      <c r="S30" s="27">
        <f t="shared" si="79"/>
        <v>0.3053419061324022</v>
      </c>
      <c r="T30" s="27">
        <f t="shared" si="80"/>
        <v>0.30474083977588468</v>
      </c>
      <c r="U30" s="27">
        <f t="shared" si="81"/>
        <v>0.30522356936094347</v>
      </c>
      <c r="V30" s="27">
        <f t="shared" si="82"/>
        <v>0.30483907454275672</v>
      </c>
      <c r="W30" s="27">
        <f t="shared" si="83"/>
        <v>0.30514727087725646</v>
      </c>
      <c r="X30" s="27">
        <f t="shared" si="84"/>
        <v>0.30490125424161196</v>
      </c>
      <c r="Y30" s="27">
        <f t="shared" si="85"/>
        <v>0.30509825970371163</v>
      </c>
      <c r="Z30" s="27">
        <f t="shared" si="86"/>
        <v>0.3049408282722576</v>
      </c>
      <c r="AA30" s="27">
        <f t="shared" si="87"/>
        <v>0.30506683490656772</v>
      </c>
      <c r="AB30" s="36">
        <f t="shared" ref="AB30" si="94">($H6*AA$27+$I6*AA$28+$J6*AA$29+$K6*AA$30)+$H12</f>
        <v>0.30496608493935184</v>
      </c>
      <c r="AC30" s="7"/>
      <c r="AD30" s="24">
        <v>0.26100000000000001</v>
      </c>
    </row>
    <row r="32" spans="1:30" x14ac:dyDescent="0.3">
      <c r="B32" s="7">
        <f>ABS(A27-B27)</f>
        <v>1.6666666666666663E-2</v>
      </c>
      <c r="C32" s="7">
        <f t="shared" ref="C32" si="95">ABS(B27-C27)</f>
        <v>6.666666666666668E-2</v>
      </c>
      <c r="D32" s="7">
        <f t="shared" ref="D32:D35" si="96">ABS(C27-D27)</f>
        <v>5.3333333333333566E-3</v>
      </c>
      <c r="E32" s="7">
        <f t="shared" ref="E32:E35" si="97">ABS(D27-E27)</f>
        <v>2.1333333333333343E-2</v>
      </c>
      <c r="F32" s="7">
        <f t="shared" ref="F32:F35" si="98">ABS(E27-F27)</f>
        <v>1.7066666666666341E-3</v>
      </c>
      <c r="G32" s="7">
        <f t="shared" ref="G32:G35" si="99">ABS(F27-G27)</f>
        <v>6.8266666666666476E-3</v>
      </c>
      <c r="H32" s="7">
        <f t="shared" ref="H32:H35" si="100">ABS(G27-H27)</f>
        <v>5.461333333333096E-4</v>
      </c>
      <c r="I32" s="7">
        <f t="shared" ref="I32:I35" si="101">ABS(H27-I27)</f>
        <v>2.1845333333332939E-3</v>
      </c>
      <c r="J32" s="7">
        <f t="shared" ref="J32:J35" si="102">ABS(I27-J27)</f>
        <v>1.7476266666663354E-4</v>
      </c>
      <c r="K32" s="7">
        <f t="shared" ref="K32:K35" si="103">ABS(J27-K27)</f>
        <v>6.9905066666664517E-4</v>
      </c>
      <c r="L32" s="7">
        <f t="shared" ref="L32:L35" si="104">ABS(K27-L27)</f>
        <v>5.5924053333322732E-5</v>
      </c>
      <c r="M32" s="7">
        <f t="shared" ref="M32:M35" si="105">ABS(L27-M27)</f>
        <v>2.2369621333331868E-4</v>
      </c>
      <c r="N32" s="7">
        <f t="shared" ref="N32:N35" si="106">ABS(M27-N27)</f>
        <v>1.7895697066672156E-5</v>
      </c>
      <c r="O32" s="7">
        <f t="shared" ref="O32:O35" si="107">ABS(N27-O27)</f>
        <v>7.1582788266688624E-5</v>
      </c>
      <c r="P32" s="7">
        <f t="shared" ref="P32:P35" si="108">ABS(O27-P27)</f>
        <v>5.7266230613362001E-6</v>
      </c>
      <c r="Q32" s="7">
        <f t="shared" ref="Q32:Q35" si="109">ABS(P27-Q27)</f>
        <v>2.2906492245317045E-5</v>
      </c>
      <c r="R32" s="7">
        <f t="shared" ref="R32:R35" si="110">ABS(Q27-R27)</f>
        <v>1.8325193796298045E-6</v>
      </c>
      <c r="S32" s="7">
        <f t="shared" ref="S32:S35" si="111">ABS(R27-S27)</f>
        <v>7.330077518519218E-6</v>
      </c>
      <c r="T32" s="7">
        <f t="shared" ref="T32:T35" si="112">ABS(S27-T27)</f>
        <v>5.8640620148597833E-7</v>
      </c>
      <c r="U32" s="7">
        <f t="shared" ref="U32:U35" si="113">ABS(T27-U27)</f>
        <v>2.3456248059439133E-6</v>
      </c>
      <c r="V32" s="7">
        <f t="shared" ref="V32:V35" si="114">ABS(U27-V27)</f>
        <v>1.8764998449549708E-7</v>
      </c>
      <c r="W32" s="7">
        <f t="shared" ref="W32:W35" si="115">ABS(V27-W27)</f>
        <v>7.5059993789872159E-7</v>
      </c>
      <c r="X32" s="7">
        <f t="shared" ref="X32:X35" si="116">ABS(W27-X27)</f>
        <v>6.0047995020795497E-8</v>
      </c>
      <c r="Y32" s="7">
        <f t="shared" ref="Y32:Y35" si="117">ABS(X27-Y27)</f>
        <v>2.4019198011093756E-7</v>
      </c>
      <c r="Z32" s="7">
        <f t="shared" ref="Z32:Z35" si="118">ABS(Y27-Z27)</f>
        <v>1.9215358415536343E-8</v>
      </c>
      <c r="AA32" s="7">
        <f t="shared" ref="AA32:AA35" si="119">ABS(Z27-AA27)</f>
        <v>7.6861433662145373E-8</v>
      </c>
      <c r="AB32" s="7">
        <f t="shared" ref="AB32:AB35" si="120">ABS(AA27-AB27)</f>
        <v>6.1489147107351982E-9</v>
      </c>
      <c r="AD32" s="6">
        <f>ABS(AB27-AD27)</f>
        <v>0.11752937848822637</v>
      </c>
    </row>
    <row r="33" spans="2:30" x14ac:dyDescent="0.3">
      <c r="B33" s="7">
        <f t="shared" ref="B33:C35" si="121">ABS(A28-B28)</f>
        <v>8.3333333333333343E-2</v>
      </c>
      <c r="C33" s="7">
        <f t="shared" si="121"/>
        <v>6.6666666666666818E-3</v>
      </c>
      <c r="D33" s="7">
        <f t="shared" si="96"/>
        <v>2.6666666666666672E-2</v>
      </c>
      <c r="E33" s="7">
        <f t="shared" si="97"/>
        <v>2.1333333333333204E-3</v>
      </c>
      <c r="F33" s="7">
        <f t="shared" si="98"/>
        <v>8.5333333333333372E-3</v>
      </c>
      <c r="G33" s="7">
        <f t="shared" si="99"/>
        <v>6.8266666666666476E-4</v>
      </c>
      <c r="H33" s="7">
        <f t="shared" si="100"/>
        <v>2.730666666666659E-3</v>
      </c>
      <c r="I33" s="7">
        <f t="shared" si="101"/>
        <v>2.1845333333331274E-4</v>
      </c>
      <c r="J33" s="7">
        <f t="shared" si="102"/>
        <v>8.7381333333330646E-4</v>
      </c>
      <c r="K33" s="7">
        <f t="shared" si="103"/>
        <v>6.9905066666653415E-5</v>
      </c>
      <c r="L33" s="7">
        <f t="shared" si="104"/>
        <v>2.7962026666666917E-4</v>
      </c>
      <c r="M33" s="7">
        <f t="shared" si="105"/>
        <v>2.2369621333340195E-5</v>
      </c>
      <c r="N33" s="7">
        <f t="shared" si="106"/>
        <v>8.9478485333333024E-5</v>
      </c>
      <c r="O33" s="7">
        <f t="shared" si="107"/>
        <v>7.1582788266633113E-6</v>
      </c>
      <c r="P33" s="7">
        <f t="shared" si="108"/>
        <v>2.8633115306653245E-5</v>
      </c>
      <c r="Q33" s="7">
        <f t="shared" si="109"/>
        <v>2.2906492245233778E-6</v>
      </c>
      <c r="R33" s="7">
        <f t="shared" si="110"/>
        <v>9.1625968981490225E-6</v>
      </c>
      <c r="S33" s="7">
        <f t="shared" si="111"/>
        <v>7.3300775188522849E-7</v>
      </c>
      <c r="T33" s="7">
        <f t="shared" si="112"/>
        <v>2.9320310074298916E-6</v>
      </c>
      <c r="U33" s="7">
        <f t="shared" si="113"/>
        <v>2.3456248060549356E-7</v>
      </c>
      <c r="V33" s="7">
        <f t="shared" si="114"/>
        <v>9.382499223664631E-7</v>
      </c>
      <c r="W33" s="7">
        <f t="shared" si="115"/>
        <v>7.5059993775994371E-8</v>
      </c>
      <c r="X33" s="7">
        <f t="shared" si="116"/>
        <v>3.0023997515948864E-7</v>
      </c>
      <c r="Y33" s="7">
        <f t="shared" si="117"/>
        <v>2.4019198019420429E-8</v>
      </c>
      <c r="Z33" s="7">
        <f t="shared" si="118"/>
        <v>9.6076792049926141E-8</v>
      </c>
      <c r="AA33" s="7">
        <f t="shared" si="119"/>
        <v>7.6861433606634222E-9</v>
      </c>
      <c r="AB33" s="7">
        <f t="shared" si="120"/>
        <v>3.0744573442653689E-8</v>
      </c>
      <c r="AD33" s="6">
        <f t="shared" ref="AD33:AD35" si="122">ABS(AB28-AD28)</f>
        <v>1.9254912811810243E-2</v>
      </c>
    </row>
    <row r="34" spans="2:30" x14ac:dyDescent="0.3">
      <c r="B34" s="7">
        <f t="shared" si="121"/>
        <v>0.1166666666666667</v>
      </c>
      <c r="C34" s="7">
        <f t="shared" si="121"/>
        <v>3.3333333333333326E-2</v>
      </c>
      <c r="D34" s="7">
        <f t="shared" si="96"/>
        <v>4.7999999999999987E-2</v>
      </c>
      <c r="E34" s="7">
        <f t="shared" si="97"/>
        <v>1.9199999999999995E-2</v>
      </c>
      <c r="F34" s="7">
        <f t="shared" si="98"/>
        <v>2.2186666666666632E-2</v>
      </c>
      <c r="G34" s="7">
        <f t="shared" si="99"/>
        <v>1.1605333333333301E-2</v>
      </c>
      <c r="H34" s="7">
        <f t="shared" si="100"/>
        <v>1.1468799999999946E-2</v>
      </c>
      <c r="I34" s="7">
        <f t="shared" si="101"/>
        <v>7.2089599999999865E-3</v>
      </c>
      <c r="J34" s="7">
        <f t="shared" si="102"/>
        <v>6.4662186666666899E-3</v>
      </c>
      <c r="K34" s="7">
        <f t="shared" si="103"/>
        <v>4.5438293333333601E-3</v>
      </c>
      <c r="L34" s="7">
        <f t="shared" si="104"/>
        <v>3.8587596800000457E-3</v>
      </c>
      <c r="M34" s="7">
        <f t="shared" si="105"/>
        <v>2.8856811520000525E-3</v>
      </c>
      <c r="N34" s="7">
        <f t="shared" si="106"/>
        <v>2.3801277098667306E-3</v>
      </c>
      <c r="O34" s="7">
        <f t="shared" si="107"/>
        <v>1.8396776584533869E-3</v>
      </c>
      <c r="P34" s="7">
        <f t="shared" si="108"/>
        <v>1.4946486190080543E-3</v>
      </c>
      <c r="Q34" s="7">
        <f t="shared" si="109"/>
        <v>1.1751030521856554E-3</v>
      </c>
      <c r="R34" s="7">
        <f t="shared" si="110"/>
        <v>9.474125192669991E-4</v>
      </c>
      <c r="S34" s="7">
        <f t="shared" si="111"/>
        <v>7.5133294564688757E-4</v>
      </c>
      <c r="T34" s="7">
        <f t="shared" si="112"/>
        <v>6.0341198132346507E-4</v>
      </c>
      <c r="U34" s="7">
        <f t="shared" si="113"/>
        <v>4.8061852273345584E-4</v>
      </c>
      <c r="V34" s="7">
        <f t="shared" si="114"/>
        <v>3.8524541812468005E-4</v>
      </c>
      <c r="W34" s="7">
        <f t="shared" si="115"/>
        <v>3.0752079455559356E-4</v>
      </c>
      <c r="X34" s="7">
        <f t="shared" si="116"/>
        <v>2.4625682762458023E-4</v>
      </c>
      <c r="Y34" s="7">
        <f t="shared" si="117"/>
        <v>1.9678928931754491E-4</v>
      </c>
      <c r="Z34" s="7">
        <f t="shared" si="118"/>
        <v>1.5750829288763146E-4</v>
      </c>
      <c r="AA34" s="7">
        <f t="shared" si="119"/>
        <v>1.2593745901978703E-4</v>
      </c>
      <c r="AB34" s="7">
        <f t="shared" si="120"/>
        <v>1.0077456287460596E-4</v>
      </c>
      <c r="AD34" s="6">
        <f t="shared" si="122"/>
        <v>5.4308380737064399E-2</v>
      </c>
    </row>
    <row r="35" spans="2:30" x14ac:dyDescent="0.3">
      <c r="B35" s="7">
        <f t="shared" si="121"/>
        <v>4.9999999999999989E-2</v>
      </c>
      <c r="C35" s="7">
        <f t="shared" si="121"/>
        <v>9.3333333333333379E-2</v>
      </c>
      <c r="D35" s="7">
        <f t="shared" si="96"/>
        <v>2.6666666666666672E-2</v>
      </c>
      <c r="E35" s="7">
        <f t="shared" si="97"/>
        <v>3.839999999999999E-2</v>
      </c>
      <c r="F35" s="7">
        <f t="shared" si="98"/>
        <v>1.5359999999999985E-2</v>
      </c>
      <c r="G35" s="7">
        <f t="shared" si="99"/>
        <v>1.7749333333333284E-2</v>
      </c>
      <c r="H35" s="7">
        <f t="shared" si="100"/>
        <v>9.2842666666666518E-3</v>
      </c>
      <c r="I35" s="7">
        <f t="shared" si="101"/>
        <v>9.1750399999999677E-3</v>
      </c>
      <c r="J35" s="7">
        <f t="shared" si="102"/>
        <v>5.7671679999999892E-3</v>
      </c>
      <c r="K35" s="7">
        <f t="shared" si="103"/>
        <v>5.1729749333333519E-3</v>
      </c>
      <c r="L35" s="7">
        <f t="shared" si="104"/>
        <v>3.6350634666666992E-3</v>
      </c>
      <c r="M35" s="7">
        <f t="shared" si="105"/>
        <v>3.0870077440000587E-3</v>
      </c>
      <c r="N35" s="7">
        <f t="shared" si="106"/>
        <v>2.308544921600042E-3</v>
      </c>
      <c r="O35" s="7">
        <f t="shared" si="107"/>
        <v>1.9041021678933845E-3</v>
      </c>
      <c r="P35" s="7">
        <f t="shared" si="108"/>
        <v>1.4717421267627095E-3</v>
      </c>
      <c r="Q35" s="7">
        <f t="shared" si="109"/>
        <v>1.1957188952064213E-3</v>
      </c>
      <c r="R35" s="7">
        <f t="shared" si="110"/>
        <v>9.4008244174847988E-4</v>
      </c>
      <c r="S35" s="7">
        <f t="shared" si="111"/>
        <v>7.5793001541357707E-4</v>
      </c>
      <c r="T35" s="7">
        <f t="shared" si="112"/>
        <v>6.0106635651752116E-4</v>
      </c>
      <c r="U35" s="7">
        <f t="shared" si="113"/>
        <v>4.8272958505879426E-4</v>
      </c>
      <c r="V35" s="7">
        <f t="shared" si="114"/>
        <v>3.8449481818675357E-4</v>
      </c>
      <c r="W35" s="7">
        <f t="shared" si="115"/>
        <v>3.0819633449974404E-4</v>
      </c>
      <c r="X35" s="7">
        <f t="shared" si="116"/>
        <v>2.4601663564449705E-4</v>
      </c>
      <c r="Y35" s="7">
        <f t="shared" si="117"/>
        <v>1.9700546209966419E-4</v>
      </c>
      <c r="Z35" s="7">
        <f t="shared" si="118"/>
        <v>1.5743143145402483E-4</v>
      </c>
      <c r="AA35" s="7">
        <f t="shared" si="119"/>
        <v>1.2600663431011627E-4</v>
      </c>
      <c r="AB35" s="7">
        <f t="shared" si="120"/>
        <v>1.0074996721587404E-4</v>
      </c>
      <c r="AD35" s="6">
        <f t="shared" si="122"/>
        <v>4.3966084939351835E-2</v>
      </c>
    </row>
  </sheetData>
  <mergeCells count="6">
    <mergeCell ref="T1:W1"/>
    <mergeCell ref="M4:P4"/>
    <mergeCell ref="C8:F8"/>
    <mergeCell ref="H8:K8"/>
    <mergeCell ref="H1:K1"/>
    <mergeCell ref="C1:F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19"/>
  <sheetViews>
    <sheetView workbookViewId="0">
      <selection activeCell="M14" sqref="M14"/>
    </sheetView>
  </sheetViews>
  <sheetFormatPr defaultRowHeight="14.4" x14ac:dyDescent="0.3"/>
  <sheetData>
    <row r="1" spans="1:12" ht="16.2" x14ac:dyDescent="0.3">
      <c r="B1" s="57" t="s">
        <v>24</v>
      </c>
      <c r="C1" s="57"/>
      <c r="D1" s="57"/>
      <c r="E1" s="57"/>
      <c r="F1" s="57"/>
      <c r="G1" s="28"/>
      <c r="H1" s="58" t="s">
        <v>25</v>
      </c>
      <c r="I1" s="58"/>
      <c r="J1" s="58"/>
      <c r="K1" s="58"/>
      <c r="L1" s="58"/>
    </row>
    <row r="2" spans="1:12" x14ac:dyDescent="0.3">
      <c r="A2" s="1" t="s">
        <v>4</v>
      </c>
      <c r="B2" s="51">
        <v>0</v>
      </c>
      <c r="C2" s="51">
        <v>1</v>
      </c>
      <c r="D2" s="51">
        <v>1</v>
      </c>
      <c r="E2" s="51">
        <v>1</v>
      </c>
      <c r="F2" s="51">
        <v>0</v>
      </c>
      <c r="G2" s="28"/>
      <c r="H2" s="42">
        <v>0</v>
      </c>
      <c r="I2" s="42">
        <v>1</v>
      </c>
      <c r="J2" s="42">
        <v>0</v>
      </c>
      <c r="K2" s="42">
        <v>0</v>
      </c>
      <c r="L2" s="42">
        <v>0</v>
      </c>
    </row>
    <row r="3" spans="1:12" x14ac:dyDescent="0.3">
      <c r="A3" s="1" t="s">
        <v>26</v>
      </c>
      <c r="B3" s="51">
        <v>1</v>
      </c>
      <c r="C3" s="51">
        <v>0</v>
      </c>
      <c r="D3" s="51">
        <v>0</v>
      </c>
      <c r="E3" s="51">
        <v>1</v>
      </c>
      <c r="F3" s="51">
        <v>0</v>
      </c>
      <c r="G3" s="28"/>
      <c r="H3" s="42">
        <v>1</v>
      </c>
      <c r="I3" s="42">
        <v>0</v>
      </c>
      <c r="J3" s="42">
        <v>0</v>
      </c>
      <c r="K3" s="42">
        <v>1</v>
      </c>
      <c r="L3" s="42">
        <v>0</v>
      </c>
    </row>
    <row r="4" spans="1:12" x14ac:dyDescent="0.3">
      <c r="A4" s="1" t="s">
        <v>27</v>
      </c>
      <c r="B4" s="51">
        <v>0</v>
      </c>
      <c r="C4" s="51">
        <v>0</v>
      </c>
      <c r="D4" s="51">
        <v>0</v>
      </c>
      <c r="E4" s="51">
        <v>0</v>
      </c>
      <c r="F4" s="51">
        <v>1</v>
      </c>
      <c r="G4" s="28"/>
      <c r="H4" s="42">
        <v>1</v>
      </c>
      <c r="I4" s="42">
        <v>0</v>
      </c>
      <c r="J4" s="42">
        <v>0</v>
      </c>
      <c r="K4" s="42">
        <v>1</v>
      </c>
      <c r="L4" s="42">
        <v>0</v>
      </c>
    </row>
    <row r="5" spans="1:12" x14ac:dyDescent="0.3">
      <c r="A5" s="1" t="s">
        <v>28</v>
      </c>
      <c r="B5" s="51">
        <v>0</v>
      </c>
      <c r="C5" s="51">
        <v>1</v>
      </c>
      <c r="D5" s="51">
        <v>1</v>
      </c>
      <c r="E5" s="51">
        <v>0</v>
      </c>
      <c r="F5" s="51">
        <v>0</v>
      </c>
      <c r="G5" s="28"/>
      <c r="H5" s="42">
        <v>1</v>
      </c>
      <c r="I5" s="42">
        <v>1</v>
      </c>
      <c r="J5" s="42">
        <v>0</v>
      </c>
      <c r="K5" s="42">
        <v>0</v>
      </c>
      <c r="L5" s="42">
        <v>0</v>
      </c>
    </row>
    <row r="6" spans="1:12" x14ac:dyDescent="0.3">
      <c r="A6" s="1" t="s">
        <v>29</v>
      </c>
      <c r="B6" s="51">
        <v>0</v>
      </c>
      <c r="C6" s="51">
        <v>0</v>
      </c>
      <c r="D6" s="51">
        <v>0</v>
      </c>
      <c r="E6" s="51">
        <v>0</v>
      </c>
      <c r="F6" s="51">
        <v>0</v>
      </c>
      <c r="G6" s="28"/>
      <c r="H6" s="42">
        <v>0</v>
      </c>
      <c r="I6" s="42">
        <v>0</v>
      </c>
      <c r="J6" s="42">
        <v>1</v>
      </c>
      <c r="K6" s="42">
        <v>0</v>
      </c>
      <c r="L6" s="42">
        <v>0</v>
      </c>
    </row>
    <row r="8" spans="1:12" s="1" customFormat="1" x14ac:dyDescent="0.3">
      <c r="A8" s="43" t="s">
        <v>30</v>
      </c>
      <c r="B8" s="44" t="s">
        <v>31</v>
      </c>
      <c r="C8" s="45" t="s">
        <v>1</v>
      </c>
      <c r="D8" s="8" t="s">
        <v>32</v>
      </c>
      <c r="E8" s="43" t="s">
        <v>30</v>
      </c>
      <c r="F8" s="44" t="s">
        <v>31</v>
      </c>
      <c r="G8" s="45" t="s">
        <v>1</v>
      </c>
      <c r="H8" s="8" t="s">
        <v>32</v>
      </c>
    </row>
    <row r="9" spans="1:12" s="11" customFormat="1" x14ac:dyDescent="0.3">
      <c r="A9" s="9">
        <v>1</v>
      </c>
      <c r="B9" s="46">
        <f>$H2*A$9+$I2*A$10+$J2*A$11+$K2*A$12+$L2*A$13</f>
        <v>1</v>
      </c>
      <c r="C9" s="47">
        <f>B9/MAX(B$9:B$13)</f>
        <v>0.5</v>
      </c>
      <c r="D9" s="48">
        <f>$B2*C$9+$C2*C$10+$D2*C$11+$E2*C$12+$F2*C$13</f>
        <v>3</v>
      </c>
      <c r="E9" s="9">
        <f>D9/MAX(D$9:D$13)</f>
        <v>1</v>
      </c>
      <c r="F9" s="46">
        <f>$H2*E$9+$I2*E$10+$J2*E$11+$K2*E$12+$L2*E$13</f>
        <v>0.5</v>
      </c>
      <c r="G9" s="47">
        <f>F9/MAX(F$9:F$13)</f>
        <v>0.30000000000000004</v>
      </c>
      <c r="H9" s="48">
        <f>$B2*G$9+$C2*G$10+$D2*G$11+$E2*G$12+$F2*G$13</f>
        <v>2.9000000000000004</v>
      </c>
    </row>
    <row r="10" spans="1:12" s="11" customFormat="1" x14ac:dyDescent="0.3">
      <c r="A10" s="9">
        <v>1</v>
      </c>
      <c r="B10" s="46">
        <f>$H3*A$9+$I3*A$10+$J3*A$11+$K3*A$12+$L3*A$13</f>
        <v>2</v>
      </c>
      <c r="C10" s="47">
        <f t="shared" ref="C10:E13" si="0">B10/MAX(B$9:B$13)</f>
        <v>1</v>
      </c>
      <c r="D10" s="48">
        <f>$B3*C$9+$C3*C$10+$D3*C$11+$E3*C$12+$F3*C$13</f>
        <v>1.5</v>
      </c>
      <c r="E10" s="9">
        <f t="shared" si="0"/>
        <v>0.5</v>
      </c>
      <c r="F10" s="46">
        <f>$H3*E$9+$I3*E$10+$J3*E$11+$K3*E$12+$L3*E$13</f>
        <v>1.6666666666666665</v>
      </c>
      <c r="G10" s="47">
        <f t="shared" ref="G10:G13" si="1">F10/MAX(F$9:F$13)</f>
        <v>1</v>
      </c>
      <c r="H10" s="48">
        <f>$B3*G$9+$C3*G$10+$D3*G$11+$E3*G$12+$F3*G$13</f>
        <v>1.2000000000000002</v>
      </c>
    </row>
    <row r="11" spans="1:12" s="11" customFormat="1" x14ac:dyDescent="0.3">
      <c r="A11" s="9">
        <v>1</v>
      </c>
      <c r="B11" s="46">
        <f>$H4*A$9+$I4*A$10+$J4*A$11+$K4*A$12+$L4*A$13</f>
        <v>2</v>
      </c>
      <c r="C11" s="47">
        <f t="shared" si="0"/>
        <v>1</v>
      </c>
      <c r="D11" s="48">
        <f>$B4*C$9+$C4*C$10+$D4*C$11+$E4*C$12+$F4*C$13</f>
        <v>0.5</v>
      </c>
      <c r="E11" s="9">
        <f t="shared" si="0"/>
        <v>0.16666666666666666</v>
      </c>
      <c r="F11" s="46">
        <f>$H4*E$9+$I4*E$10+$J4*E$11+$K4*E$12+$L4*E$13</f>
        <v>1.6666666666666665</v>
      </c>
      <c r="G11" s="47">
        <f t="shared" si="1"/>
        <v>1</v>
      </c>
      <c r="H11" s="48">
        <f>$B4*G$9+$C4*G$10+$D4*G$11+$E4*G$12+$F4*G$13</f>
        <v>0.1</v>
      </c>
    </row>
    <row r="12" spans="1:12" s="11" customFormat="1" x14ac:dyDescent="0.3">
      <c r="A12" s="9">
        <v>1</v>
      </c>
      <c r="B12" s="46">
        <f>$H5*A$9+$I5*A$10+$J5*A$11+$K5*A$12+$L5*A$13</f>
        <v>2</v>
      </c>
      <c r="C12" s="47">
        <f t="shared" si="0"/>
        <v>1</v>
      </c>
      <c r="D12" s="48">
        <f>$B5*C$9+$C5*C$10+$D5*C$11+$E5*C$12+$F5*C$13</f>
        <v>2</v>
      </c>
      <c r="E12" s="9">
        <f t="shared" si="0"/>
        <v>0.66666666666666663</v>
      </c>
      <c r="F12" s="46">
        <f>$H5*E$9+$I5*E$10+$J5*E$11+$K5*E$12+$L5*E$13</f>
        <v>1.5</v>
      </c>
      <c r="G12" s="47">
        <f t="shared" si="1"/>
        <v>0.90000000000000013</v>
      </c>
      <c r="H12" s="48">
        <f>$B5*G$9+$C5*G$10+$D5*G$11+$E5*G$12+$F5*G$13</f>
        <v>2</v>
      </c>
    </row>
    <row r="13" spans="1:12" s="11" customFormat="1" x14ac:dyDescent="0.3">
      <c r="A13" s="9">
        <v>1</v>
      </c>
      <c r="B13" s="46">
        <f>$H6*A$9+$I6*A$10+$J6*A$11+$K6*A$12+$L6*A$13</f>
        <v>1</v>
      </c>
      <c r="C13" s="47">
        <f t="shared" si="0"/>
        <v>0.5</v>
      </c>
      <c r="D13" s="48">
        <f>$B6*C$9+$C6*C$10+$D6*C$11+$E6*C$12+$F6*C$13</f>
        <v>0</v>
      </c>
      <c r="E13" s="9">
        <f t="shared" si="0"/>
        <v>0</v>
      </c>
      <c r="F13" s="46">
        <f>$H6*E$9+$I6*E$10+$J6*E$11+$K6*E$12+$L6*E$13</f>
        <v>0.16666666666666666</v>
      </c>
      <c r="G13" s="47">
        <f t="shared" si="1"/>
        <v>0.1</v>
      </c>
      <c r="H13" s="48">
        <f>$B6*G$9+$C6*G$10+$D6*G$11+$E6*G$12+$F6*G$13</f>
        <v>0</v>
      </c>
    </row>
    <row r="15" spans="1:12" s="7" customFormat="1" x14ac:dyDescent="0.3">
      <c r="E15" s="49">
        <f>A9-E9</f>
        <v>0</v>
      </c>
      <c r="G15" s="50">
        <f>C9-G9</f>
        <v>0.19999999999999996</v>
      </c>
    </row>
    <row r="16" spans="1:12" s="7" customFormat="1" x14ac:dyDescent="0.3">
      <c r="E16" s="49">
        <f t="shared" ref="E16:G19" si="2">A10-E10</f>
        <v>0.5</v>
      </c>
      <c r="G16" s="50">
        <f t="shared" si="2"/>
        <v>0</v>
      </c>
    </row>
    <row r="17" spans="5:7" s="7" customFormat="1" x14ac:dyDescent="0.3">
      <c r="E17" s="49">
        <f t="shared" si="2"/>
        <v>0.83333333333333337</v>
      </c>
      <c r="G17" s="50">
        <f t="shared" si="2"/>
        <v>0</v>
      </c>
    </row>
    <row r="18" spans="5:7" s="7" customFormat="1" x14ac:dyDescent="0.3">
      <c r="E18" s="49">
        <f t="shared" si="2"/>
        <v>0.33333333333333337</v>
      </c>
      <c r="G18" s="50">
        <f t="shared" si="2"/>
        <v>9.9999999999999867E-2</v>
      </c>
    </row>
    <row r="19" spans="5:7" s="7" customFormat="1" x14ac:dyDescent="0.3">
      <c r="E19" s="49">
        <f t="shared" si="2"/>
        <v>1</v>
      </c>
      <c r="G19" s="50">
        <f t="shared" si="2"/>
        <v>0.4</v>
      </c>
    </row>
  </sheetData>
  <mergeCells count="2">
    <mergeCell ref="B1:F1"/>
    <mergeCell ref="H1:L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CCF93C-95B6-459A-881F-C3ADAACF8A59}">
  <dimension ref="A1:AB29"/>
  <sheetViews>
    <sheetView workbookViewId="0">
      <selection activeCell="D25" sqref="D25"/>
    </sheetView>
  </sheetViews>
  <sheetFormatPr defaultRowHeight="14.4" x14ac:dyDescent="0.3"/>
  <cols>
    <col min="1" max="1" width="8.88671875" style="2"/>
    <col min="2" max="20" width="7.5546875" bestFit="1" customWidth="1"/>
    <col min="28" max="28" width="10.109375" style="2" bestFit="1" customWidth="1"/>
  </cols>
  <sheetData>
    <row r="1" spans="1:28" x14ac:dyDescent="0.3">
      <c r="C1" s="56" t="s">
        <v>16</v>
      </c>
      <c r="D1" s="56"/>
      <c r="E1" s="56"/>
      <c r="G1" s="56" t="s">
        <v>21</v>
      </c>
      <c r="H1" s="56"/>
      <c r="I1" s="56"/>
    </row>
    <row r="2" spans="1:28" x14ac:dyDescent="0.3">
      <c r="A2" s="16" t="s">
        <v>18</v>
      </c>
      <c r="C2" s="4" t="s">
        <v>0</v>
      </c>
      <c r="D2" s="4" t="s">
        <v>1</v>
      </c>
      <c r="E2" s="4" t="s">
        <v>2</v>
      </c>
      <c r="G2" s="4" t="s">
        <v>0</v>
      </c>
      <c r="H2" s="4" t="s">
        <v>1</v>
      </c>
      <c r="I2" s="4" t="s">
        <v>2</v>
      </c>
    </row>
    <row r="3" spans="1:28" x14ac:dyDescent="0.3">
      <c r="A3" s="3">
        <v>0.8</v>
      </c>
      <c r="C3" s="9">
        <f>1/2</f>
        <v>0.5</v>
      </c>
      <c r="D3" s="9">
        <f>1/2</f>
        <v>0.5</v>
      </c>
      <c r="E3" s="9">
        <v>0</v>
      </c>
      <c r="F3" s="10"/>
      <c r="G3" s="17">
        <f t="shared" ref="G3:I5" si="0">$A$3*C3</f>
        <v>0.4</v>
      </c>
      <c r="H3" s="17">
        <f t="shared" si="0"/>
        <v>0.4</v>
      </c>
      <c r="I3" s="17">
        <f t="shared" si="0"/>
        <v>0</v>
      </c>
      <c r="J3" s="10"/>
    </row>
    <row r="4" spans="1:28" x14ac:dyDescent="0.3">
      <c r="C4" s="9">
        <f>1/2</f>
        <v>0.5</v>
      </c>
      <c r="D4" s="9">
        <v>0</v>
      </c>
      <c r="E4" s="9">
        <v>0</v>
      </c>
      <c r="F4" s="10"/>
      <c r="G4" s="17">
        <f t="shared" si="0"/>
        <v>0.4</v>
      </c>
      <c r="H4" s="17">
        <f t="shared" si="0"/>
        <v>0</v>
      </c>
      <c r="I4" s="17">
        <f t="shared" si="0"/>
        <v>0</v>
      </c>
      <c r="J4" s="10"/>
      <c r="K4" s="53" t="s">
        <v>4</v>
      </c>
      <c r="L4" s="53"/>
      <c r="M4" s="53"/>
    </row>
    <row r="5" spans="1:28" x14ac:dyDescent="0.3">
      <c r="C5" s="9">
        <v>0</v>
      </c>
      <c r="D5" s="9">
        <f>1/2</f>
        <v>0.5</v>
      </c>
      <c r="E5" s="9">
        <v>1</v>
      </c>
      <c r="F5" s="10"/>
      <c r="G5" s="17">
        <f t="shared" si="0"/>
        <v>0</v>
      </c>
      <c r="H5" s="17">
        <f t="shared" si="0"/>
        <v>0.4</v>
      </c>
      <c r="I5" s="17">
        <f t="shared" si="0"/>
        <v>0.8</v>
      </c>
      <c r="J5" s="10"/>
      <c r="K5" s="19">
        <f>G3+G8</f>
        <v>0.46666666666666667</v>
      </c>
      <c r="L5" s="19">
        <f t="shared" ref="K5:M7" si="1">H3+H8</f>
        <v>0.46666666666666667</v>
      </c>
      <c r="M5" s="19">
        <f t="shared" si="1"/>
        <v>6.6666666666666652E-2</v>
      </c>
    </row>
    <row r="6" spans="1:28" x14ac:dyDescent="0.3">
      <c r="C6" s="10"/>
      <c r="D6" s="10"/>
      <c r="E6" s="10"/>
      <c r="F6" s="10"/>
      <c r="G6" s="10"/>
      <c r="H6" s="10"/>
      <c r="I6" s="10"/>
      <c r="J6" s="10"/>
      <c r="K6" s="19">
        <f t="shared" si="1"/>
        <v>0.46666666666666667</v>
      </c>
      <c r="L6" s="19">
        <f t="shared" si="1"/>
        <v>6.6666666666666652E-2</v>
      </c>
      <c r="M6" s="19">
        <f t="shared" si="1"/>
        <v>6.6666666666666652E-2</v>
      </c>
    </row>
    <row r="7" spans="1:28" x14ac:dyDescent="0.3">
      <c r="A7" s="15" t="s">
        <v>19</v>
      </c>
      <c r="C7" s="54" t="s">
        <v>17</v>
      </c>
      <c r="D7" s="54"/>
      <c r="E7" s="54"/>
      <c r="F7" s="10"/>
      <c r="G7" s="55" t="s">
        <v>20</v>
      </c>
      <c r="H7" s="55"/>
      <c r="I7" s="55"/>
      <c r="J7" s="10"/>
      <c r="K7" s="19">
        <f t="shared" si="1"/>
        <v>6.6666666666666652E-2</v>
      </c>
      <c r="L7" s="19">
        <f t="shared" si="1"/>
        <v>0.46666666666666667</v>
      </c>
      <c r="M7" s="19">
        <f t="shared" si="1"/>
        <v>0.8666666666666667</v>
      </c>
    </row>
    <row r="8" spans="1:28" x14ac:dyDescent="0.3">
      <c r="A8" s="13">
        <f>1-A3</f>
        <v>0.19999999999999996</v>
      </c>
      <c r="C8" s="12">
        <f>1/3</f>
        <v>0.33333333333333331</v>
      </c>
      <c r="D8" s="12">
        <f t="shared" ref="D8:E10" si="2">1/3</f>
        <v>0.33333333333333331</v>
      </c>
      <c r="E8" s="12">
        <f t="shared" si="2"/>
        <v>0.33333333333333331</v>
      </c>
      <c r="F8" s="10"/>
      <c r="G8" s="18">
        <f t="shared" ref="G8:I10" si="3">$A$8*C8</f>
        <v>6.6666666666666652E-2</v>
      </c>
      <c r="H8" s="18">
        <f t="shared" si="3"/>
        <v>6.6666666666666652E-2</v>
      </c>
      <c r="I8" s="18">
        <f t="shared" si="3"/>
        <v>6.6666666666666652E-2</v>
      </c>
      <c r="J8" s="10"/>
      <c r="K8" s="10"/>
      <c r="L8" s="10"/>
      <c r="M8" s="10"/>
    </row>
    <row r="9" spans="1:28" x14ac:dyDescent="0.3">
      <c r="C9" s="12">
        <f t="shared" ref="C9:C10" si="4">1/3</f>
        <v>0.33333333333333331</v>
      </c>
      <c r="D9" s="12">
        <f t="shared" si="2"/>
        <v>0.33333333333333331</v>
      </c>
      <c r="E9" s="12">
        <f t="shared" si="2"/>
        <v>0.33333333333333331</v>
      </c>
      <c r="F9" s="10"/>
      <c r="G9" s="18">
        <f t="shared" si="3"/>
        <v>6.6666666666666652E-2</v>
      </c>
      <c r="H9" s="18">
        <f t="shared" si="3"/>
        <v>6.6666666666666652E-2</v>
      </c>
      <c r="I9" s="18">
        <f t="shared" si="3"/>
        <v>6.6666666666666652E-2</v>
      </c>
      <c r="J9" s="10"/>
      <c r="K9" s="10"/>
      <c r="L9" s="10"/>
      <c r="M9" s="10"/>
    </row>
    <row r="10" spans="1:28" x14ac:dyDescent="0.3">
      <c r="C10" s="12">
        <f t="shared" si="4"/>
        <v>0.33333333333333331</v>
      </c>
      <c r="D10" s="12">
        <f t="shared" si="2"/>
        <v>0.33333333333333331</v>
      </c>
      <c r="E10" s="12">
        <f t="shared" si="2"/>
        <v>0.33333333333333331</v>
      </c>
      <c r="F10" s="10"/>
      <c r="G10" s="18">
        <f t="shared" si="3"/>
        <v>6.6666666666666652E-2</v>
      </c>
      <c r="H10" s="18">
        <f t="shared" si="3"/>
        <v>6.6666666666666652E-2</v>
      </c>
      <c r="I10" s="18">
        <f t="shared" si="3"/>
        <v>6.6666666666666652E-2</v>
      </c>
      <c r="J10" s="10"/>
      <c r="K10" s="10"/>
      <c r="L10" s="10"/>
      <c r="M10" s="10"/>
      <c r="AB10" s="1" t="s">
        <v>22</v>
      </c>
    </row>
    <row r="11" spans="1:28" x14ac:dyDescent="0.3">
      <c r="Y11" s="22"/>
      <c r="Z11" s="21">
        <f>SUM(Z13:Z15)</f>
        <v>1</v>
      </c>
      <c r="AB11" s="23">
        <f>SUM(AB13:AB15)</f>
        <v>1</v>
      </c>
    </row>
    <row r="12" spans="1:28" x14ac:dyDescent="0.3">
      <c r="A12" s="1" t="s">
        <v>3</v>
      </c>
      <c r="B12" s="1" t="s">
        <v>5</v>
      </c>
      <c r="C12" s="1" t="s">
        <v>6</v>
      </c>
      <c r="Z12" s="20"/>
    </row>
    <row r="13" spans="1:28" x14ac:dyDescent="0.3">
      <c r="A13" s="27">
        <f>1/3</f>
        <v>0.33333333333333331</v>
      </c>
      <c r="B13" s="27">
        <f>$K5*A$13+$L5*A$14+$M5*A$15</f>
        <v>0.33333333333333331</v>
      </c>
      <c r="C13" s="27">
        <f>$K5*B$13+$L5*B$14+$M5*B$15</f>
        <v>0.27999999999999997</v>
      </c>
      <c r="D13" s="27">
        <f>$K5*C$13+$L5*C$14+$M5*C$15</f>
        <v>0.25866666666666666</v>
      </c>
      <c r="E13" s="27">
        <f>$K5*D$13+$L5*D$14+$M5*D$15</f>
        <v>0.24159999999999998</v>
      </c>
      <c r="F13" s="27">
        <f t="shared" ref="F13:Y15" si="5">$K5*E$13+$L5*E$14+$M5*E$15</f>
        <v>0.23135999999999998</v>
      </c>
      <c r="G13" s="27">
        <f t="shared" si="5"/>
        <v>0.22453333333333331</v>
      </c>
      <c r="H13" s="27">
        <f t="shared" si="5"/>
        <v>0.22016426666666661</v>
      </c>
      <c r="I13" s="27">
        <f t="shared" si="5"/>
        <v>0.21732437333333332</v>
      </c>
      <c r="J13" s="27">
        <f t="shared" si="5"/>
        <v>0.21548936533333329</v>
      </c>
      <c r="K13" s="27">
        <f t="shared" si="5"/>
        <v>0.21430097919999996</v>
      </c>
      <c r="L13" s="27">
        <f t="shared" si="5"/>
        <v>0.21353202346666664</v>
      </c>
      <c r="M13" s="27">
        <f t="shared" si="5"/>
        <v>0.21303429939199997</v>
      </c>
      <c r="N13" s="27">
        <f t="shared" si="5"/>
        <v>0.21271217684479998</v>
      </c>
      <c r="O13" s="27">
        <f t="shared" si="5"/>
        <v>0.21250369197397329</v>
      </c>
      <c r="P13" s="27">
        <f t="shared" si="5"/>
        <v>0.21236875841809061</v>
      </c>
      <c r="Q13" s="27">
        <f t="shared" si="5"/>
        <v>0.21228142741640529</v>
      </c>
      <c r="R13" s="27">
        <f t="shared" si="5"/>
        <v>0.21222490564678995</v>
      </c>
      <c r="S13" s="27">
        <f t="shared" si="5"/>
        <v>0.21218832397867415</v>
      </c>
      <c r="T13" s="27">
        <f t="shared" si="5"/>
        <v>0.21216464782828939</v>
      </c>
      <c r="U13" s="27">
        <f t="shared" si="5"/>
        <v>0.21214932430123695</v>
      </c>
      <c r="V13" s="27">
        <f t="shared" si="5"/>
        <v>0.21213940670635442</v>
      </c>
      <c r="W13" s="27">
        <f t="shared" si="5"/>
        <v>0.21213298790407301</v>
      </c>
      <c r="X13" s="27">
        <f t="shared" si="5"/>
        <v>0.21212883356797921</v>
      </c>
      <c r="Y13" s="27">
        <f t="shared" si="5"/>
        <v>0.21212614482517667</v>
      </c>
      <c r="Z13" s="32">
        <f>$K5*Y$13+$L5*Y$14+$M5*Y$15</f>
        <v>0.21212440463428067</v>
      </c>
      <c r="AA13" s="7">
        <f>7/33</f>
        <v>0.21212121212121213</v>
      </c>
      <c r="AB13" s="24">
        <f>7/33</f>
        <v>0.21212121212121213</v>
      </c>
    </row>
    <row r="14" spans="1:28" x14ac:dyDescent="0.3">
      <c r="A14" s="27">
        <f t="shared" ref="A14:A15" si="6">1/3</f>
        <v>0.33333333333333331</v>
      </c>
      <c r="B14" s="27">
        <f>$K6*A$13+$L6*A$14+$M6*A$15</f>
        <v>0.2</v>
      </c>
      <c r="C14" s="27">
        <f t="shared" ref="C14:E15" si="7">$K6*B$13+$L6*B$14+$M6*B$15</f>
        <v>0.2</v>
      </c>
      <c r="D14" s="27">
        <f t="shared" si="7"/>
        <v>0.17866666666666664</v>
      </c>
      <c r="E14" s="27">
        <f t="shared" si="7"/>
        <v>0.1701333333333333</v>
      </c>
      <c r="F14" s="27">
        <f t="shared" si="5"/>
        <v>0.16330666666666666</v>
      </c>
      <c r="G14" s="27">
        <f t="shared" si="5"/>
        <v>0.15921066666666664</v>
      </c>
      <c r="H14" s="27">
        <f t="shared" si="5"/>
        <v>0.15647999999999998</v>
      </c>
      <c r="I14" s="27">
        <f t="shared" si="5"/>
        <v>0.15473237333333331</v>
      </c>
      <c r="J14" s="27">
        <f t="shared" si="5"/>
        <v>0.15359641599999999</v>
      </c>
      <c r="K14" s="27">
        <f t="shared" si="5"/>
        <v>0.15286241279999996</v>
      </c>
      <c r="L14" s="27">
        <f t="shared" si="5"/>
        <v>0.15238705834666663</v>
      </c>
      <c r="M14" s="27">
        <f t="shared" si="5"/>
        <v>0.15207947605333333</v>
      </c>
      <c r="N14" s="27">
        <f t="shared" si="5"/>
        <v>0.15188038642346666</v>
      </c>
      <c r="O14" s="27">
        <f t="shared" si="5"/>
        <v>0.15175153740458663</v>
      </c>
      <c r="P14" s="27">
        <f t="shared" si="5"/>
        <v>0.15166814345625595</v>
      </c>
      <c r="Q14" s="27">
        <f t="shared" si="5"/>
        <v>0.1516141700339029</v>
      </c>
      <c r="R14" s="27">
        <f t="shared" si="5"/>
        <v>0.15157923763322878</v>
      </c>
      <c r="S14" s="27">
        <f t="shared" si="5"/>
        <v>0.15155662892538263</v>
      </c>
      <c r="T14" s="27">
        <f t="shared" si="5"/>
        <v>0.15154199625813633</v>
      </c>
      <c r="U14" s="27">
        <f t="shared" si="5"/>
        <v>0.15153252579798243</v>
      </c>
      <c r="V14" s="27">
        <f t="shared" si="5"/>
        <v>0.15152639638716145</v>
      </c>
      <c r="W14" s="27">
        <f t="shared" si="5"/>
        <v>0.15152242934920843</v>
      </c>
      <c r="X14" s="27">
        <f t="shared" si="5"/>
        <v>0.15151986182829585</v>
      </c>
      <c r="Y14" s="27">
        <f t="shared" si="5"/>
        <v>0.15151820009385833</v>
      </c>
      <c r="Z14" s="32">
        <f>$K6*Y$13+$L6*Y$14+$M6*Y$15</f>
        <v>0.1515171245967373</v>
      </c>
      <c r="AA14" s="7">
        <f>5/33</f>
        <v>0.15151515151515152</v>
      </c>
      <c r="AB14" s="24">
        <f>5/33</f>
        <v>0.15151515151515152</v>
      </c>
    </row>
    <row r="15" spans="1:28" x14ac:dyDescent="0.3">
      <c r="A15" s="27">
        <f t="shared" si="6"/>
        <v>0.33333333333333331</v>
      </c>
      <c r="B15" s="27">
        <f>$K7*A$13+$L7*A$14+$M7*A$15</f>
        <v>0.46666666666666667</v>
      </c>
      <c r="C15" s="27">
        <f t="shared" si="7"/>
        <v>0.52</v>
      </c>
      <c r="D15" s="27">
        <f t="shared" si="7"/>
        <v>0.56266666666666676</v>
      </c>
      <c r="E15" s="27">
        <f t="shared" si="7"/>
        <v>0.58826666666666672</v>
      </c>
      <c r="F15" s="27">
        <f t="shared" si="5"/>
        <v>0.60533333333333328</v>
      </c>
      <c r="G15" s="27">
        <f t="shared" si="5"/>
        <v>0.61625600000000003</v>
      </c>
      <c r="H15" s="27">
        <f t="shared" si="5"/>
        <v>0.62335573333333338</v>
      </c>
      <c r="I15" s="27">
        <f t="shared" si="5"/>
        <v>0.62794325333333334</v>
      </c>
      <c r="J15" s="27">
        <f t="shared" si="5"/>
        <v>0.63091421866666664</v>
      </c>
      <c r="K15" s="27">
        <f t="shared" si="5"/>
        <v>0.63283660799999997</v>
      </c>
      <c r="L15" s="27">
        <f t="shared" si="5"/>
        <v>0.63408091818666668</v>
      </c>
      <c r="M15" s="27">
        <f t="shared" si="5"/>
        <v>0.6348862245546667</v>
      </c>
      <c r="N15" s="27">
        <f t="shared" si="5"/>
        <v>0.63540743673173339</v>
      </c>
      <c r="O15" s="27">
        <f t="shared" si="5"/>
        <v>0.63574477062144008</v>
      </c>
      <c r="P15" s="27">
        <f t="shared" si="5"/>
        <v>0.63596309812565344</v>
      </c>
      <c r="Q15" s="27">
        <f t="shared" si="5"/>
        <v>0.63610440254969181</v>
      </c>
      <c r="R15" s="27">
        <f t="shared" si="5"/>
        <v>0.63619585671998125</v>
      </c>
      <c r="S15" s="27">
        <f t="shared" si="5"/>
        <v>0.63625504709594316</v>
      </c>
      <c r="T15" s="27">
        <f t="shared" si="5"/>
        <v>0.63629335591357428</v>
      </c>
      <c r="U15" s="27">
        <f t="shared" si="5"/>
        <v>0.63631814990078062</v>
      </c>
      <c r="V15" s="27">
        <f t="shared" si="5"/>
        <v>0.63633419690648407</v>
      </c>
      <c r="W15" s="27">
        <f t="shared" si="5"/>
        <v>0.63634458274671846</v>
      </c>
      <c r="X15" s="27">
        <f t="shared" si="5"/>
        <v>0.63635130460372491</v>
      </c>
      <c r="Y15" s="27">
        <f t="shared" si="5"/>
        <v>0.63635565508096492</v>
      </c>
      <c r="Z15" s="32">
        <f>$K7*Y$13+$L7*Y$14+$M7*Y$15</f>
        <v>0.636358470768982</v>
      </c>
      <c r="AA15" s="7">
        <f>21/33</f>
        <v>0.63636363636363635</v>
      </c>
      <c r="AB15" s="24">
        <f>21/33</f>
        <v>0.63636363636363635</v>
      </c>
    </row>
    <row r="16" spans="1:28" x14ac:dyDescent="0.3">
      <c r="A16" s="28"/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</row>
    <row r="17" spans="1:28" x14ac:dyDescent="0.3">
      <c r="A17" s="28"/>
      <c r="B17" s="31">
        <f>ABS(A13-B13)</f>
        <v>0</v>
      </c>
      <c r="C17" s="31">
        <f t="shared" ref="C17:E17" si="8">ABS(B13-C13)</f>
        <v>5.3333333333333344E-2</v>
      </c>
      <c r="D17" s="31">
        <f t="shared" si="8"/>
        <v>2.1333333333333315E-2</v>
      </c>
      <c r="E17" s="31">
        <f t="shared" si="8"/>
        <v>1.7066666666666674E-2</v>
      </c>
      <c r="F17" s="31">
        <f t="shared" ref="F17:F19" si="9">ABS(E13-F13)</f>
        <v>1.0239999999999999E-2</v>
      </c>
      <c r="G17" s="31">
        <f t="shared" ref="G17:G19" si="10">ABS(F13-G13)</f>
        <v>6.8266666666666753E-3</v>
      </c>
      <c r="H17" s="31">
        <f t="shared" ref="H17:H19" si="11">ABS(G13-H13)</f>
        <v>4.3690666666666989E-3</v>
      </c>
      <c r="I17" s="31">
        <f t="shared" ref="I17:I19" si="12">ABS(H13-I13)</f>
        <v>2.8398933333332876E-3</v>
      </c>
      <c r="J17" s="31">
        <f t="shared" ref="J17:J19" si="13">ABS(I13-J13)</f>
        <v>1.8350080000000268E-3</v>
      </c>
      <c r="K17" s="31">
        <f t="shared" ref="K17:K19" si="14">ABS(J13-K13)</f>
        <v>1.1883861333333301E-3</v>
      </c>
      <c r="L17" s="31">
        <f t="shared" ref="L17:L19" si="15">ABS(K13-L13)</f>
        <v>7.6895573333332634E-4</v>
      </c>
      <c r="M17" s="31">
        <f t="shared" ref="M17:M19" si="16">ABS(L13-M13)</f>
        <v>4.9772407466666668E-4</v>
      </c>
      <c r="N17" s="31">
        <f t="shared" ref="N17:N19" si="17">ABS(M13-N13)</f>
        <v>3.2212254719998779E-4</v>
      </c>
      <c r="O17" s="31">
        <f t="shared" ref="O17:O19" si="18">ABS(N13-O13)</f>
        <v>2.0848487082669731E-4</v>
      </c>
      <c r="P17" s="31">
        <f t="shared" ref="P17:P19" si="19">ABS(O13-P13)</f>
        <v>1.3493355588267697E-4</v>
      </c>
      <c r="Q17" s="31">
        <f t="shared" ref="Q17:Q19" si="20">ABS(P13-Q13)</f>
        <v>8.7331001685314602E-5</v>
      </c>
      <c r="R17" s="31">
        <f t="shared" ref="R17:R19" si="21">ABS(Q13-R13)</f>
        <v>5.6521769615347495E-5</v>
      </c>
      <c r="S17" s="31">
        <f t="shared" ref="S17:S19" si="22">ABS(R13-S13)</f>
        <v>3.6581668115792665E-5</v>
      </c>
      <c r="T17" s="31">
        <f t="shared" ref="T17:T19" si="23">ABS(S13-T13)</f>
        <v>2.3676150384760453E-5</v>
      </c>
      <c r="U17" s="31">
        <f t="shared" ref="U17:U19" si="24">ABS(T13-U13)</f>
        <v>1.5323527052440999E-5</v>
      </c>
      <c r="V17" s="31">
        <f t="shared" ref="V17:V19" si="25">ABS(U13-V13)</f>
        <v>9.9175948825303006E-6</v>
      </c>
      <c r="W17" s="31">
        <f t="shared" ref="W17:W19" si="26">ABS(V13-W13)</f>
        <v>6.4188022814160028E-6</v>
      </c>
      <c r="X17" s="31">
        <f t="shared" ref="X17:X19" si="27">ABS(W13-X13)</f>
        <v>4.1543360937978946E-6</v>
      </c>
      <c r="Y17" s="31">
        <f t="shared" ref="Y17:Y19" si="28">ABS(X13-Y13)</f>
        <v>2.6887428025423876E-6</v>
      </c>
      <c r="Z17" s="7">
        <f>ABS(Y13-Z13)</f>
        <v>1.7401908959935319E-6</v>
      </c>
      <c r="AB17" s="6">
        <f>ABS(Z13-AB13)</f>
        <v>3.1925130685450664E-6</v>
      </c>
    </row>
    <row r="18" spans="1:28" x14ac:dyDescent="0.3">
      <c r="A18" s="28"/>
      <c r="B18" s="31">
        <f t="shared" ref="B18:E19" si="29">ABS(A14-B14)</f>
        <v>0.1333333333333333</v>
      </c>
      <c r="C18" s="31">
        <f t="shared" si="29"/>
        <v>0</v>
      </c>
      <c r="D18" s="31">
        <f t="shared" si="29"/>
        <v>2.1333333333333371E-2</v>
      </c>
      <c r="E18" s="31">
        <f t="shared" si="29"/>
        <v>8.5333333333333372E-3</v>
      </c>
      <c r="F18" s="31">
        <f t="shared" si="9"/>
        <v>6.8266666666666476E-3</v>
      </c>
      <c r="G18" s="31">
        <f t="shared" si="10"/>
        <v>4.0960000000000163E-3</v>
      </c>
      <c r="H18" s="31">
        <f t="shared" si="11"/>
        <v>2.730666666666659E-3</v>
      </c>
      <c r="I18" s="31">
        <f t="shared" si="12"/>
        <v>1.7476266666666684E-3</v>
      </c>
      <c r="J18" s="31">
        <f t="shared" si="13"/>
        <v>1.1359573333333262E-3</v>
      </c>
      <c r="K18" s="31">
        <f t="shared" si="14"/>
        <v>7.3400320000002739E-4</v>
      </c>
      <c r="L18" s="31">
        <f t="shared" si="15"/>
        <v>4.7535445333332649E-4</v>
      </c>
      <c r="M18" s="31">
        <f t="shared" si="16"/>
        <v>3.0758229333330278E-4</v>
      </c>
      <c r="N18" s="31">
        <f t="shared" si="17"/>
        <v>1.9908962986667222E-4</v>
      </c>
      <c r="O18" s="31">
        <f t="shared" si="18"/>
        <v>1.2884901888002287E-4</v>
      </c>
      <c r="P18" s="31">
        <f t="shared" si="19"/>
        <v>8.3393948330678924E-5</v>
      </c>
      <c r="Q18" s="31">
        <f t="shared" si="20"/>
        <v>5.3973422353054135E-5</v>
      </c>
      <c r="R18" s="31">
        <f t="shared" si="21"/>
        <v>3.493240067412029E-5</v>
      </c>
      <c r="S18" s="31">
        <f t="shared" si="22"/>
        <v>2.26087078461501E-5</v>
      </c>
      <c r="T18" s="31">
        <f t="shared" si="23"/>
        <v>1.4632667246300413E-5</v>
      </c>
      <c r="U18" s="31">
        <f t="shared" si="24"/>
        <v>9.4704601538986299E-6</v>
      </c>
      <c r="V18" s="31">
        <f t="shared" si="25"/>
        <v>6.1294108209819509E-6</v>
      </c>
      <c r="W18" s="31">
        <f t="shared" si="26"/>
        <v>3.9670379530232225E-6</v>
      </c>
      <c r="X18" s="31">
        <f t="shared" si="27"/>
        <v>2.5675209125719523E-6</v>
      </c>
      <c r="Y18" s="31">
        <f t="shared" si="28"/>
        <v>1.661734437524709E-6</v>
      </c>
      <c r="Z18" s="7">
        <f>ABS(Y14-Z14)</f>
        <v>1.0754971210280573E-6</v>
      </c>
      <c r="AB18" s="6">
        <f t="shared" ref="AB18:AB19" si="30">ABS(Z14-AB14)</f>
        <v>1.9730815857821327E-6</v>
      </c>
    </row>
    <row r="19" spans="1:28" x14ac:dyDescent="0.3">
      <c r="A19" s="28"/>
      <c r="B19" s="31">
        <f t="shared" si="29"/>
        <v>0.13333333333333336</v>
      </c>
      <c r="C19" s="31">
        <f t="shared" si="29"/>
        <v>5.3333333333333344E-2</v>
      </c>
      <c r="D19" s="31">
        <f t="shared" si="29"/>
        <v>4.2666666666666742E-2</v>
      </c>
      <c r="E19" s="31">
        <f t="shared" si="29"/>
        <v>2.5599999999999956E-2</v>
      </c>
      <c r="F19" s="31">
        <f t="shared" si="9"/>
        <v>1.7066666666666563E-2</v>
      </c>
      <c r="G19" s="31">
        <f t="shared" si="10"/>
        <v>1.0922666666666747E-2</v>
      </c>
      <c r="H19" s="31">
        <f t="shared" si="11"/>
        <v>7.0997333333333579E-3</v>
      </c>
      <c r="I19" s="31">
        <f t="shared" si="12"/>
        <v>4.5875199999999561E-3</v>
      </c>
      <c r="J19" s="31">
        <f t="shared" si="13"/>
        <v>2.9709653333332975E-3</v>
      </c>
      <c r="K19" s="31">
        <f t="shared" si="14"/>
        <v>1.9223893333333297E-3</v>
      </c>
      <c r="L19" s="31">
        <f t="shared" si="15"/>
        <v>1.2443101866667083E-3</v>
      </c>
      <c r="M19" s="31">
        <f t="shared" si="16"/>
        <v>8.0530636800002497E-4</v>
      </c>
      <c r="N19" s="31">
        <f t="shared" si="17"/>
        <v>5.2121217706668777E-4</v>
      </c>
      <c r="O19" s="31">
        <f t="shared" si="18"/>
        <v>3.3733388970669242E-4</v>
      </c>
      <c r="P19" s="31">
        <f t="shared" si="19"/>
        <v>2.1832750421335589E-4</v>
      </c>
      <c r="Q19" s="31">
        <f t="shared" si="20"/>
        <v>1.4130442403836874E-4</v>
      </c>
      <c r="R19" s="31">
        <f t="shared" si="21"/>
        <v>9.1454170289440029E-5</v>
      </c>
      <c r="S19" s="31">
        <f t="shared" si="22"/>
        <v>5.9190375961915009E-5</v>
      </c>
      <c r="T19" s="31">
        <f t="shared" si="23"/>
        <v>3.8308817631116376E-5</v>
      </c>
      <c r="U19" s="31">
        <f t="shared" si="24"/>
        <v>2.4793987206339629E-5</v>
      </c>
      <c r="V19" s="31">
        <f t="shared" si="25"/>
        <v>1.604700570345674E-5</v>
      </c>
      <c r="W19" s="31">
        <f t="shared" si="26"/>
        <v>1.0385840234383714E-5</v>
      </c>
      <c r="X19" s="31">
        <f t="shared" si="27"/>
        <v>6.7218570064531136E-6</v>
      </c>
      <c r="Y19" s="31">
        <f t="shared" si="28"/>
        <v>4.3504772400115854E-6</v>
      </c>
      <c r="Z19" s="7">
        <f>ABS(Y15-Z15)</f>
        <v>2.8156880170771004E-6</v>
      </c>
      <c r="AB19" s="6">
        <f t="shared" si="30"/>
        <v>5.1655946543549547E-6</v>
      </c>
    </row>
    <row r="21" spans="1:28" x14ac:dyDescent="0.3">
      <c r="S21" s="7"/>
      <c r="U21" s="7"/>
      <c r="Z21" s="21">
        <f>SUM(Z23:Z25)</f>
        <v>1</v>
      </c>
      <c r="AB21" s="23">
        <f>SUM(AB23:AB25)</f>
        <v>1</v>
      </c>
    </row>
    <row r="22" spans="1:28" x14ac:dyDescent="0.3">
      <c r="A22" s="1" t="s">
        <v>3</v>
      </c>
      <c r="B22" s="1" t="s">
        <v>5</v>
      </c>
      <c r="C22" s="1" t="s">
        <v>6</v>
      </c>
      <c r="Z22" s="20"/>
    </row>
    <row r="23" spans="1:28" x14ac:dyDescent="0.3">
      <c r="A23" s="27">
        <f>1/3</f>
        <v>0.33333333333333331</v>
      </c>
      <c r="B23" s="27">
        <f>($G3*A$23+$H3*A$24+$I3*A$25)+$H8</f>
        <v>0.33333333333333331</v>
      </c>
      <c r="C23" s="27">
        <f>($G3*B$23+$H3*B$24+$I3*B$25)+$H8</f>
        <v>0.27999999999999997</v>
      </c>
      <c r="D23" s="27">
        <f>($G3*C$23+$H3*C$24+$I3*C$25)+$H8</f>
        <v>0.25866666666666666</v>
      </c>
      <c r="E23" s="27">
        <f t="shared" ref="E23:Y25" si="31">($G3*D$23+$H3*D$24+$I3*D$25)+$H8</f>
        <v>0.24159999999999998</v>
      </c>
      <c r="F23" s="27">
        <f t="shared" si="31"/>
        <v>0.23135999999999998</v>
      </c>
      <c r="G23" s="27">
        <f t="shared" si="31"/>
        <v>0.22453333333333331</v>
      </c>
      <c r="H23" s="27">
        <f t="shared" si="31"/>
        <v>0.22016426666666666</v>
      </c>
      <c r="I23" s="27">
        <f t="shared" si="31"/>
        <v>0.21732437333333332</v>
      </c>
      <c r="J23" s="27">
        <f t="shared" si="31"/>
        <v>0.21548936533333332</v>
      </c>
      <c r="K23" s="27">
        <f t="shared" si="31"/>
        <v>0.21430097919999999</v>
      </c>
      <c r="L23" s="27">
        <f t="shared" si="31"/>
        <v>0.21353202346666667</v>
      </c>
      <c r="M23" s="27">
        <f t="shared" si="31"/>
        <v>0.213034299392</v>
      </c>
      <c r="N23" s="27">
        <f t="shared" si="31"/>
        <v>0.21271217684479998</v>
      </c>
      <c r="O23" s="27">
        <f t="shared" si="31"/>
        <v>0.21250369197397331</v>
      </c>
      <c r="P23" s="27">
        <f t="shared" si="31"/>
        <v>0.21236875841809064</v>
      </c>
      <c r="Q23" s="27">
        <f t="shared" si="31"/>
        <v>0.21228142741640532</v>
      </c>
      <c r="R23" s="27">
        <f t="shared" si="31"/>
        <v>0.21222490564678995</v>
      </c>
      <c r="S23" s="27">
        <f t="shared" si="31"/>
        <v>0.21218832397867415</v>
      </c>
      <c r="T23" s="27">
        <f t="shared" si="31"/>
        <v>0.21216464782828937</v>
      </c>
      <c r="U23" s="27">
        <f t="shared" si="31"/>
        <v>0.21214932430123692</v>
      </c>
      <c r="V23" s="27">
        <f t="shared" si="31"/>
        <v>0.21213940670635439</v>
      </c>
      <c r="W23" s="27">
        <f t="shared" si="31"/>
        <v>0.21213298790407298</v>
      </c>
      <c r="X23" s="27">
        <f t="shared" si="31"/>
        <v>0.21212883356797921</v>
      </c>
      <c r="Y23" s="27">
        <f t="shared" si="31"/>
        <v>0.21212614482517669</v>
      </c>
      <c r="Z23" s="36">
        <f t="shared" ref="Z23" si="32">($G3*Y$23+$H3*Y$24+$I3*Y$25)+$H8</f>
        <v>0.21212440463428067</v>
      </c>
      <c r="AA23" s="7"/>
      <c r="AB23" s="24">
        <f>7/33</f>
        <v>0.21212121212121213</v>
      </c>
    </row>
    <row r="24" spans="1:28" x14ac:dyDescent="0.3">
      <c r="A24" s="27">
        <f t="shared" ref="A24:A25" si="33">1/3</f>
        <v>0.33333333333333331</v>
      </c>
      <c r="B24" s="27">
        <f>($G4*A$23+$H4*A$24+$I4*A$25)+$H9</f>
        <v>0.19999999999999998</v>
      </c>
      <c r="C24" s="27">
        <f t="shared" ref="C24:Z25" si="34">($G4*B$23+$H4*B$24+$I4*B$25)+$H9</f>
        <v>0.19999999999999998</v>
      </c>
      <c r="D24" s="27">
        <f>($G4*C$23+$H4*C$24+$I4*C$25)+$H9</f>
        <v>0.17866666666666664</v>
      </c>
      <c r="E24" s="27">
        <f t="shared" si="31"/>
        <v>0.1701333333333333</v>
      </c>
      <c r="F24" s="27">
        <f t="shared" si="31"/>
        <v>0.16330666666666666</v>
      </c>
      <c r="G24" s="27">
        <f t="shared" si="31"/>
        <v>0.15921066666666667</v>
      </c>
      <c r="H24" s="27">
        <f t="shared" si="31"/>
        <v>0.15647999999999998</v>
      </c>
      <c r="I24" s="27">
        <f t="shared" si="31"/>
        <v>0.15473237333333334</v>
      </c>
      <c r="J24" s="27">
        <f t="shared" si="31"/>
        <v>0.15359641599999999</v>
      </c>
      <c r="K24" s="27">
        <f t="shared" si="31"/>
        <v>0.15286241279999999</v>
      </c>
      <c r="L24" s="27">
        <f t="shared" si="31"/>
        <v>0.15238705834666666</v>
      </c>
      <c r="M24" s="27">
        <f t="shared" si="31"/>
        <v>0.15207947605333333</v>
      </c>
      <c r="N24" s="27">
        <f t="shared" si="31"/>
        <v>0.15188038642346666</v>
      </c>
      <c r="O24" s="27">
        <f t="shared" si="31"/>
        <v>0.15175153740458663</v>
      </c>
      <c r="P24" s="27">
        <f t="shared" si="31"/>
        <v>0.15166814345625598</v>
      </c>
      <c r="Q24" s="27">
        <f t="shared" si="31"/>
        <v>0.15161417003390293</v>
      </c>
      <c r="R24" s="27">
        <f t="shared" si="31"/>
        <v>0.15157923763322878</v>
      </c>
      <c r="S24" s="27">
        <f t="shared" si="31"/>
        <v>0.15155662892538263</v>
      </c>
      <c r="T24" s="27">
        <f t="shared" si="31"/>
        <v>0.1515419962581363</v>
      </c>
      <c r="U24" s="27">
        <f t="shared" si="31"/>
        <v>0.1515325257979824</v>
      </c>
      <c r="V24" s="27">
        <f t="shared" si="31"/>
        <v>0.15152639638716142</v>
      </c>
      <c r="W24" s="27">
        <f t="shared" si="31"/>
        <v>0.1515224293492084</v>
      </c>
      <c r="X24" s="27">
        <f t="shared" si="31"/>
        <v>0.15151986182829585</v>
      </c>
      <c r="Y24" s="27">
        <f t="shared" si="31"/>
        <v>0.15151820009385836</v>
      </c>
      <c r="Z24" s="36">
        <f t="shared" si="34"/>
        <v>0.15151712459673733</v>
      </c>
      <c r="AA24" s="7"/>
      <c r="AB24" s="24">
        <f>5/33</f>
        <v>0.15151515151515152</v>
      </c>
    </row>
    <row r="25" spans="1:28" x14ac:dyDescent="0.3">
      <c r="A25" s="27">
        <f t="shared" si="33"/>
        <v>0.33333333333333331</v>
      </c>
      <c r="B25" s="27">
        <f>($G5*A$23+$H5*A$24+$I5*A$25)+$H10</f>
        <v>0.46666666666666667</v>
      </c>
      <c r="C25" s="27">
        <f t="shared" si="34"/>
        <v>0.52</v>
      </c>
      <c r="D25" s="27">
        <f>($G5*C$23+$H5*C$24+$I5*C$25)+$H10</f>
        <v>0.56266666666666665</v>
      </c>
      <c r="E25" s="27">
        <f t="shared" si="31"/>
        <v>0.5882666666666666</v>
      </c>
      <c r="F25" s="27">
        <f t="shared" si="31"/>
        <v>0.60533333333333328</v>
      </c>
      <c r="G25" s="27">
        <f t="shared" si="31"/>
        <v>0.61625599999999991</v>
      </c>
      <c r="H25" s="27">
        <f t="shared" si="31"/>
        <v>0.62335573333333327</v>
      </c>
      <c r="I25" s="27">
        <f t="shared" si="31"/>
        <v>0.62794325333333334</v>
      </c>
      <c r="J25" s="27">
        <f t="shared" si="31"/>
        <v>0.63091421866666664</v>
      </c>
      <c r="K25" s="27">
        <f t="shared" si="31"/>
        <v>0.63283660799999997</v>
      </c>
      <c r="L25" s="27">
        <f t="shared" si="31"/>
        <v>0.63408091818666668</v>
      </c>
      <c r="M25" s="27">
        <f t="shared" si="31"/>
        <v>0.6348862245546667</v>
      </c>
      <c r="N25" s="27">
        <f t="shared" si="31"/>
        <v>0.63540743673173339</v>
      </c>
      <c r="O25" s="27">
        <f t="shared" si="31"/>
        <v>0.63574477062144008</v>
      </c>
      <c r="P25" s="27">
        <f t="shared" si="31"/>
        <v>0.63596309812565344</v>
      </c>
      <c r="Q25" s="27">
        <f t="shared" si="31"/>
        <v>0.63610440254969181</v>
      </c>
      <c r="R25" s="27">
        <f t="shared" si="31"/>
        <v>0.63619585671998136</v>
      </c>
      <c r="S25" s="27">
        <f t="shared" si="31"/>
        <v>0.63625504709594327</v>
      </c>
      <c r="T25" s="27">
        <f t="shared" si="31"/>
        <v>0.63629335591357428</v>
      </c>
      <c r="U25" s="27">
        <f t="shared" si="31"/>
        <v>0.63631814990078062</v>
      </c>
      <c r="V25" s="27">
        <f t="shared" si="31"/>
        <v>0.63633419690648418</v>
      </c>
      <c r="W25" s="27">
        <f t="shared" si="31"/>
        <v>0.63634458274671857</v>
      </c>
      <c r="X25" s="27">
        <f t="shared" si="31"/>
        <v>0.63635130460372491</v>
      </c>
      <c r="Y25" s="27">
        <f t="shared" si="31"/>
        <v>0.63635565508096492</v>
      </c>
      <c r="Z25" s="36">
        <f t="shared" si="34"/>
        <v>0.636358470768982</v>
      </c>
      <c r="AA25" s="7"/>
      <c r="AB25" s="24">
        <f>21/33</f>
        <v>0.63636363636363635</v>
      </c>
    </row>
    <row r="26" spans="1:28" x14ac:dyDescent="0.3">
      <c r="A26" s="28"/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</row>
    <row r="27" spans="1:28" x14ac:dyDescent="0.3">
      <c r="A27" s="28"/>
      <c r="B27" s="30">
        <f>ABS(A23-B23)</f>
        <v>0</v>
      </c>
      <c r="C27" s="30">
        <f t="shared" ref="C27" si="35">ABS(B23-C23)</f>
        <v>5.3333333333333344E-2</v>
      </c>
      <c r="D27" s="30">
        <f t="shared" ref="D27:D29" si="36">ABS(C23-D23)</f>
        <v>2.1333333333333315E-2</v>
      </c>
      <c r="E27" s="30">
        <f t="shared" ref="E27:E29" si="37">ABS(D23-E23)</f>
        <v>1.7066666666666674E-2</v>
      </c>
      <c r="F27" s="30">
        <f t="shared" ref="F27:F29" si="38">ABS(E23-F23)</f>
        <v>1.0239999999999999E-2</v>
      </c>
      <c r="G27" s="30">
        <f t="shared" ref="G27:G29" si="39">ABS(F23-G23)</f>
        <v>6.8266666666666753E-3</v>
      </c>
      <c r="H27" s="30">
        <f t="shared" ref="H27:H29" si="40">ABS(G23-H23)</f>
        <v>4.3690666666666433E-3</v>
      </c>
      <c r="I27" s="30">
        <f t="shared" ref="I27:I29" si="41">ABS(H23-I23)</f>
        <v>2.8398933333333432E-3</v>
      </c>
      <c r="J27" s="30">
        <f t="shared" ref="J27:J29" si="42">ABS(I23-J23)</f>
        <v>1.8350079999999991E-3</v>
      </c>
      <c r="K27" s="30">
        <f t="shared" ref="K27:K29" si="43">ABS(J23-K23)</f>
        <v>1.1883861333333301E-3</v>
      </c>
      <c r="L27" s="30">
        <f t="shared" ref="L27:L29" si="44">ABS(K23-L23)</f>
        <v>7.6895573333332634E-4</v>
      </c>
      <c r="M27" s="30">
        <f t="shared" ref="M27:M29" si="45">ABS(L23-M23)</f>
        <v>4.9772407466666668E-4</v>
      </c>
      <c r="N27" s="30">
        <f t="shared" ref="N27:N29" si="46">ABS(M23-N23)</f>
        <v>3.2212254720001554E-4</v>
      </c>
      <c r="O27" s="30">
        <f t="shared" ref="O27:O29" si="47">ABS(N23-O23)</f>
        <v>2.0848487082666955E-4</v>
      </c>
      <c r="P27" s="30">
        <f t="shared" ref="P27:P29" si="48">ABS(O23-P23)</f>
        <v>1.3493355588267697E-4</v>
      </c>
      <c r="Q27" s="30">
        <f t="shared" ref="Q27:Q29" si="49">ABS(P23-Q23)</f>
        <v>8.7331001685314602E-5</v>
      </c>
      <c r="R27" s="30">
        <f t="shared" ref="R27:R29" si="50">ABS(Q23-R23)</f>
        <v>5.652176961537525E-5</v>
      </c>
      <c r="S27" s="30">
        <f t="shared" ref="S27:S29" si="51">ABS(R23-S23)</f>
        <v>3.6581668115792665E-5</v>
      </c>
      <c r="T27" s="30">
        <f t="shared" ref="T27:T29" si="52">ABS(S23-T23)</f>
        <v>2.3676150384788208E-5</v>
      </c>
      <c r="U27" s="30">
        <f t="shared" ref="U27:U29" si="53">ABS(T23-U23)</f>
        <v>1.5323527052440999E-5</v>
      </c>
      <c r="V27" s="30">
        <f t="shared" ref="V27:V29" si="54">ABS(U23-V23)</f>
        <v>9.9175948825303006E-6</v>
      </c>
      <c r="W27" s="30">
        <f t="shared" ref="W27:W29" si="55">ABS(V23-W23)</f>
        <v>6.4188022814160028E-6</v>
      </c>
      <c r="X27" s="30">
        <f t="shared" ref="X27:X29" si="56">ABS(W23-X23)</f>
        <v>4.154336093770139E-6</v>
      </c>
      <c r="Y27" s="30">
        <f t="shared" ref="Y27:Y29" si="57">ABS(X23-Y23)</f>
        <v>2.688742802514632E-6</v>
      </c>
      <c r="Z27" s="7">
        <f t="shared" ref="Z27:Z29" si="58">ABS(Y23-Z23)</f>
        <v>1.7401908960212875E-6</v>
      </c>
      <c r="AB27" s="6">
        <f>ABS(Z23-AB23)</f>
        <v>3.1925130685450664E-6</v>
      </c>
    </row>
    <row r="28" spans="1:28" x14ac:dyDescent="0.3">
      <c r="A28" s="28"/>
      <c r="B28" s="30">
        <f t="shared" ref="B28:C29" si="59">ABS(A24-B24)</f>
        <v>0.13333333333333333</v>
      </c>
      <c r="C28" s="30">
        <f t="shared" si="59"/>
        <v>0</v>
      </c>
      <c r="D28" s="30">
        <f t="shared" si="36"/>
        <v>2.1333333333333343E-2</v>
      </c>
      <c r="E28" s="30">
        <f t="shared" si="37"/>
        <v>8.5333333333333372E-3</v>
      </c>
      <c r="F28" s="30">
        <f t="shared" si="38"/>
        <v>6.8266666666666476E-3</v>
      </c>
      <c r="G28" s="30">
        <f t="shared" si="39"/>
        <v>4.0959999999999885E-3</v>
      </c>
      <c r="H28" s="30">
        <f t="shared" si="40"/>
        <v>2.7306666666666868E-3</v>
      </c>
      <c r="I28" s="30">
        <f t="shared" si="41"/>
        <v>1.7476266666666407E-3</v>
      </c>
      <c r="J28" s="30">
        <f t="shared" si="42"/>
        <v>1.1359573333333539E-3</v>
      </c>
      <c r="K28" s="30">
        <f t="shared" si="43"/>
        <v>7.3400319999999963E-4</v>
      </c>
      <c r="L28" s="30">
        <f t="shared" si="44"/>
        <v>4.7535445333332649E-4</v>
      </c>
      <c r="M28" s="30">
        <f t="shared" si="45"/>
        <v>3.0758229333333054E-4</v>
      </c>
      <c r="N28" s="30">
        <f t="shared" si="46"/>
        <v>1.9908962986667222E-4</v>
      </c>
      <c r="O28" s="30">
        <f t="shared" si="47"/>
        <v>1.2884901888002287E-4</v>
      </c>
      <c r="P28" s="30">
        <f t="shared" si="48"/>
        <v>8.3393948330651169E-5</v>
      </c>
      <c r="Q28" s="30">
        <f t="shared" si="49"/>
        <v>5.3973422353054135E-5</v>
      </c>
      <c r="R28" s="30">
        <f t="shared" si="50"/>
        <v>3.4932400674148045E-5</v>
      </c>
      <c r="S28" s="30">
        <f t="shared" si="51"/>
        <v>2.26087078461501E-5</v>
      </c>
      <c r="T28" s="30">
        <f t="shared" si="52"/>
        <v>1.4632667246328168E-5</v>
      </c>
      <c r="U28" s="30">
        <f t="shared" si="53"/>
        <v>9.4704601538986299E-6</v>
      </c>
      <c r="V28" s="30">
        <f t="shared" si="54"/>
        <v>6.1294108209819509E-6</v>
      </c>
      <c r="W28" s="30">
        <f t="shared" si="55"/>
        <v>3.9670379530232225E-6</v>
      </c>
      <c r="X28" s="30">
        <f t="shared" si="56"/>
        <v>2.5675209125441967E-6</v>
      </c>
      <c r="Y28" s="30">
        <f t="shared" si="57"/>
        <v>1.6617344374969534E-6</v>
      </c>
      <c r="Z28" s="7">
        <f t="shared" si="58"/>
        <v>1.0754971210280573E-6</v>
      </c>
      <c r="AB28" s="6">
        <f t="shared" ref="AB28:AB29" si="60">ABS(Z24-AB24)</f>
        <v>1.9730815858098882E-6</v>
      </c>
    </row>
    <row r="29" spans="1:28" x14ac:dyDescent="0.3">
      <c r="A29" s="28"/>
      <c r="B29" s="30">
        <f t="shared" si="59"/>
        <v>0.13333333333333336</v>
      </c>
      <c r="C29" s="30">
        <f t="shared" si="59"/>
        <v>5.3333333333333344E-2</v>
      </c>
      <c r="D29" s="30">
        <f t="shared" si="36"/>
        <v>4.2666666666666631E-2</v>
      </c>
      <c r="E29" s="30">
        <f t="shared" si="37"/>
        <v>2.5599999999999956E-2</v>
      </c>
      <c r="F29" s="30">
        <f t="shared" si="38"/>
        <v>1.7066666666666674E-2</v>
      </c>
      <c r="G29" s="30">
        <f t="shared" si="39"/>
        <v>1.0922666666666636E-2</v>
      </c>
      <c r="H29" s="30">
        <f t="shared" si="40"/>
        <v>7.0997333333333579E-3</v>
      </c>
      <c r="I29" s="30">
        <f t="shared" si="41"/>
        <v>4.5875200000000671E-3</v>
      </c>
      <c r="J29" s="30">
        <f t="shared" si="42"/>
        <v>2.9709653333332975E-3</v>
      </c>
      <c r="K29" s="30">
        <f t="shared" si="43"/>
        <v>1.9223893333333297E-3</v>
      </c>
      <c r="L29" s="30">
        <f t="shared" si="44"/>
        <v>1.2443101866667083E-3</v>
      </c>
      <c r="M29" s="30">
        <f t="shared" si="45"/>
        <v>8.0530636800002497E-4</v>
      </c>
      <c r="N29" s="30">
        <f t="shared" si="46"/>
        <v>5.2121217706668777E-4</v>
      </c>
      <c r="O29" s="30">
        <f t="shared" si="47"/>
        <v>3.3733388970669242E-4</v>
      </c>
      <c r="P29" s="30">
        <f t="shared" si="48"/>
        <v>2.1832750421335589E-4</v>
      </c>
      <c r="Q29" s="30">
        <f t="shared" si="49"/>
        <v>1.4130442403836874E-4</v>
      </c>
      <c r="R29" s="30">
        <f t="shared" si="50"/>
        <v>9.1454170289551051E-5</v>
      </c>
      <c r="S29" s="30">
        <f t="shared" si="51"/>
        <v>5.9190375961915009E-5</v>
      </c>
      <c r="T29" s="30">
        <f t="shared" si="52"/>
        <v>3.8308817631005354E-5</v>
      </c>
      <c r="U29" s="30">
        <f t="shared" si="53"/>
        <v>2.4793987206339629E-5</v>
      </c>
      <c r="V29" s="30">
        <f t="shared" si="54"/>
        <v>1.6047005703567763E-5</v>
      </c>
      <c r="W29" s="30">
        <f t="shared" si="55"/>
        <v>1.0385840234383714E-5</v>
      </c>
      <c r="X29" s="30">
        <f t="shared" si="56"/>
        <v>6.7218570063420913E-6</v>
      </c>
      <c r="Y29" s="30">
        <f t="shared" si="57"/>
        <v>4.3504772400115854E-6</v>
      </c>
      <c r="Z29" s="7">
        <f t="shared" si="58"/>
        <v>2.8156880170771004E-6</v>
      </c>
      <c r="AB29" s="6">
        <f t="shared" si="60"/>
        <v>5.1655946543549547E-6</v>
      </c>
    </row>
  </sheetData>
  <mergeCells count="5">
    <mergeCell ref="C1:E1"/>
    <mergeCell ref="G1:I1"/>
    <mergeCell ref="K4:M4"/>
    <mergeCell ref="C7:E7"/>
    <mergeCell ref="G7:I7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D3B051-3B5A-4A41-B36E-8CEB8C93C963}">
  <dimension ref="A1:AD35"/>
  <sheetViews>
    <sheetView workbookViewId="0">
      <selection activeCell="M25" sqref="M25"/>
    </sheetView>
  </sheetViews>
  <sheetFormatPr defaultRowHeight="14.4" x14ac:dyDescent="0.3"/>
  <cols>
    <col min="1" max="1" width="8.88671875" style="2"/>
    <col min="2" max="5" width="7.5546875" bestFit="1" customWidth="1"/>
    <col min="6" max="7" width="7.5546875" customWidth="1"/>
    <col min="8" max="10" width="7.5546875" bestFit="1" customWidth="1"/>
    <col min="11" max="11" width="7.5546875" customWidth="1"/>
    <col min="12" max="22" width="7.5546875" bestFit="1" customWidth="1"/>
    <col min="30" max="30" width="10.109375" style="2" bestFit="1" customWidth="1"/>
  </cols>
  <sheetData>
    <row r="1" spans="1:30" x14ac:dyDescent="0.3">
      <c r="C1" s="56" t="s">
        <v>16</v>
      </c>
      <c r="D1" s="56"/>
      <c r="E1" s="56"/>
      <c r="F1" s="14"/>
      <c r="H1" s="56" t="s">
        <v>21</v>
      </c>
      <c r="I1" s="56"/>
      <c r="J1" s="56"/>
      <c r="K1" s="14"/>
    </row>
    <row r="2" spans="1:30" x14ac:dyDescent="0.3">
      <c r="A2" s="16" t="s">
        <v>18</v>
      </c>
      <c r="C2" s="4" t="s">
        <v>1</v>
      </c>
      <c r="D2" s="4" t="s">
        <v>7</v>
      </c>
      <c r="E2" s="4" t="s">
        <v>8</v>
      </c>
      <c r="F2" s="4" t="s">
        <v>9</v>
      </c>
      <c r="H2" s="4" t="s">
        <v>1</v>
      </c>
      <c r="I2" s="4" t="s">
        <v>7</v>
      </c>
      <c r="J2" s="4" t="s">
        <v>8</v>
      </c>
      <c r="K2" s="4" t="s">
        <v>9</v>
      </c>
    </row>
    <row r="3" spans="1:30" x14ac:dyDescent="0.3">
      <c r="A3" s="3">
        <v>0.8</v>
      </c>
      <c r="C3" s="5">
        <v>0</v>
      </c>
      <c r="D3" s="5">
        <f>1/2</f>
        <v>0.5</v>
      </c>
      <c r="E3" s="5">
        <v>1</v>
      </c>
      <c r="F3" s="5">
        <v>0</v>
      </c>
      <c r="G3" s="10"/>
      <c r="H3" s="17">
        <f>$A$3*C3</f>
        <v>0</v>
      </c>
      <c r="I3" s="17">
        <f>$A$3*D3</f>
        <v>0.4</v>
      </c>
      <c r="J3" s="17">
        <f t="shared" ref="I3:K6" si="0">$A$3*E3</f>
        <v>0.8</v>
      </c>
      <c r="K3" s="17">
        <f t="shared" si="0"/>
        <v>0</v>
      </c>
      <c r="L3" s="10"/>
    </row>
    <row r="4" spans="1:30" x14ac:dyDescent="0.3">
      <c r="C4" s="5">
        <f>1/3</f>
        <v>0.33333333333333331</v>
      </c>
      <c r="D4" s="5">
        <v>0</v>
      </c>
      <c r="E4" s="5">
        <v>0</v>
      </c>
      <c r="F4" s="5">
        <f>1/2</f>
        <v>0.5</v>
      </c>
      <c r="G4" s="10"/>
      <c r="H4" s="17">
        <f t="shared" ref="H4:H6" si="1">$A$3*C4</f>
        <v>0.26666666666666666</v>
      </c>
      <c r="I4" s="17">
        <f t="shared" si="0"/>
        <v>0</v>
      </c>
      <c r="J4" s="17">
        <f t="shared" si="0"/>
        <v>0</v>
      </c>
      <c r="K4" s="17">
        <f t="shared" si="0"/>
        <v>0.4</v>
      </c>
      <c r="L4" s="10"/>
      <c r="M4" s="53" t="s">
        <v>4</v>
      </c>
      <c r="N4" s="53"/>
      <c r="O4" s="53"/>
      <c r="P4" s="53"/>
    </row>
    <row r="5" spans="1:30" x14ac:dyDescent="0.3">
      <c r="C5" s="5">
        <f t="shared" ref="C5:C6" si="2">1/3</f>
        <v>0.33333333333333331</v>
      </c>
      <c r="D5" s="5">
        <v>0</v>
      </c>
      <c r="E5" s="5">
        <v>0</v>
      </c>
      <c r="F5" s="5">
        <f>1/2</f>
        <v>0.5</v>
      </c>
      <c r="G5" s="10"/>
      <c r="H5" s="17">
        <f t="shared" si="1"/>
        <v>0.26666666666666666</v>
      </c>
      <c r="I5" s="17">
        <f t="shared" si="0"/>
        <v>0</v>
      </c>
      <c r="J5" s="17">
        <f t="shared" si="0"/>
        <v>0</v>
      </c>
      <c r="K5" s="17">
        <f t="shared" si="0"/>
        <v>0.4</v>
      </c>
      <c r="L5" s="10"/>
      <c r="M5" s="19">
        <f t="shared" ref="M5:P8" si="3">H3+H9</f>
        <v>4.9999999999999989E-2</v>
      </c>
      <c r="N5" s="19">
        <f t="shared" si="3"/>
        <v>0.45</v>
      </c>
      <c r="O5" s="19">
        <f t="shared" si="3"/>
        <v>0.85000000000000009</v>
      </c>
      <c r="P5" s="19">
        <f t="shared" si="3"/>
        <v>4.9999999999999989E-2</v>
      </c>
    </row>
    <row r="6" spans="1:30" x14ac:dyDescent="0.3">
      <c r="C6" s="5">
        <f t="shared" si="2"/>
        <v>0.33333333333333331</v>
      </c>
      <c r="D6" s="5">
        <f>1/2</f>
        <v>0.5</v>
      </c>
      <c r="E6" s="5">
        <v>0</v>
      </c>
      <c r="F6" s="5">
        <v>0</v>
      </c>
      <c r="G6" s="10"/>
      <c r="H6" s="17">
        <f t="shared" si="1"/>
        <v>0.26666666666666666</v>
      </c>
      <c r="I6" s="17">
        <f t="shared" si="0"/>
        <v>0.4</v>
      </c>
      <c r="J6" s="17">
        <f t="shared" si="0"/>
        <v>0</v>
      </c>
      <c r="K6" s="17">
        <f t="shared" si="0"/>
        <v>0</v>
      </c>
      <c r="L6" s="10"/>
      <c r="M6" s="19">
        <f t="shared" si="3"/>
        <v>0.31666666666666665</v>
      </c>
      <c r="N6" s="19">
        <f t="shared" si="3"/>
        <v>4.9999999999999989E-2</v>
      </c>
      <c r="O6" s="19">
        <f t="shared" si="3"/>
        <v>4.9999999999999989E-2</v>
      </c>
      <c r="P6" s="19">
        <f t="shared" si="3"/>
        <v>0.45</v>
      </c>
    </row>
    <row r="7" spans="1:30" x14ac:dyDescent="0.3">
      <c r="C7" s="10"/>
      <c r="D7" s="10"/>
      <c r="E7" s="10"/>
      <c r="F7" s="10"/>
      <c r="G7" s="10"/>
      <c r="H7" s="10"/>
      <c r="I7" s="10"/>
      <c r="J7" s="10"/>
      <c r="K7" s="10"/>
      <c r="L7" s="10"/>
      <c r="M7" s="19">
        <f t="shared" si="3"/>
        <v>0.31666666666666665</v>
      </c>
      <c r="N7" s="19">
        <f t="shared" si="3"/>
        <v>4.9999999999999989E-2</v>
      </c>
      <c r="O7" s="19">
        <f t="shared" si="3"/>
        <v>4.9999999999999989E-2</v>
      </c>
      <c r="P7" s="19">
        <f t="shared" si="3"/>
        <v>0.45</v>
      </c>
    </row>
    <row r="8" spans="1:30" x14ac:dyDescent="0.3">
      <c r="A8" s="15" t="s">
        <v>19</v>
      </c>
      <c r="C8" s="54" t="s">
        <v>17</v>
      </c>
      <c r="D8" s="54"/>
      <c r="E8" s="54"/>
      <c r="F8" s="25"/>
      <c r="G8" s="10"/>
      <c r="H8" s="55" t="s">
        <v>20</v>
      </c>
      <c r="I8" s="55"/>
      <c r="J8" s="55"/>
      <c r="K8" s="26"/>
      <c r="L8" s="10"/>
      <c r="M8" s="19">
        <f t="shared" si="3"/>
        <v>0.31666666666666665</v>
      </c>
      <c r="N8" s="19">
        <f t="shared" si="3"/>
        <v>0.45</v>
      </c>
      <c r="O8" s="19">
        <f t="shared" si="3"/>
        <v>4.9999999999999989E-2</v>
      </c>
      <c r="P8" s="19">
        <f t="shared" si="3"/>
        <v>4.9999999999999989E-2</v>
      </c>
    </row>
    <row r="9" spans="1:30" x14ac:dyDescent="0.3">
      <c r="A9" s="13">
        <f>1-A3</f>
        <v>0.19999999999999996</v>
      </c>
      <c r="C9" s="12">
        <f>1/4</f>
        <v>0.25</v>
      </c>
      <c r="D9" s="12">
        <f t="shared" ref="D9:F12" si="4">1/4</f>
        <v>0.25</v>
      </c>
      <c r="E9" s="12">
        <f t="shared" si="4"/>
        <v>0.25</v>
      </c>
      <c r="F9" s="12">
        <f t="shared" si="4"/>
        <v>0.25</v>
      </c>
      <c r="G9" s="10"/>
      <c r="H9" s="18">
        <f>$A$9*C9</f>
        <v>4.9999999999999989E-2</v>
      </c>
      <c r="I9" s="18">
        <f t="shared" ref="I9:K12" si="5">$A$9*D9</f>
        <v>4.9999999999999989E-2</v>
      </c>
      <c r="J9" s="18">
        <f t="shared" si="5"/>
        <v>4.9999999999999989E-2</v>
      </c>
      <c r="K9" s="18">
        <f t="shared" si="5"/>
        <v>4.9999999999999989E-2</v>
      </c>
      <c r="L9" s="10"/>
    </row>
    <row r="10" spans="1:30" x14ac:dyDescent="0.3">
      <c r="C10" s="12">
        <f t="shared" ref="C10:C12" si="6">1/4</f>
        <v>0.25</v>
      </c>
      <c r="D10" s="12">
        <f t="shared" si="4"/>
        <v>0.25</v>
      </c>
      <c r="E10" s="12">
        <f t="shared" si="4"/>
        <v>0.25</v>
      </c>
      <c r="F10" s="12">
        <f t="shared" si="4"/>
        <v>0.25</v>
      </c>
      <c r="G10" s="10"/>
      <c r="H10" s="18">
        <f t="shared" ref="H10:H12" si="7">$A$9*C10</f>
        <v>4.9999999999999989E-2</v>
      </c>
      <c r="I10" s="18">
        <f t="shared" si="5"/>
        <v>4.9999999999999989E-2</v>
      </c>
      <c r="J10" s="18">
        <f t="shared" si="5"/>
        <v>4.9999999999999989E-2</v>
      </c>
      <c r="K10" s="18">
        <f t="shared" si="5"/>
        <v>4.9999999999999989E-2</v>
      </c>
      <c r="L10" s="10"/>
      <c r="M10" s="10"/>
      <c r="N10" s="10"/>
      <c r="O10" s="10"/>
    </row>
    <row r="11" spans="1:30" x14ac:dyDescent="0.3">
      <c r="C11" s="12">
        <f t="shared" si="6"/>
        <v>0.25</v>
      </c>
      <c r="D11" s="12">
        <f t="shared" si="4"/>
        <v>0.25</v>
      </c>
      <c r="E11" s="12">
        <f t="shared" si="4"/>
        <v>0.25</v>
      </c>
      <c r="F11" s="12">
        <f t="shared" si="4"/>
        <v>0.25</v>
      </c>
      <c r="G11" s="10"/>
      <c r="H11" s="18">
        <f t="shared" si="7"/>
        <v>4.9999999999999989E-2</v>
      </c>
      <c r="I11" s="18">
        <f t="shared" si="5"/>
        <v>4.9999999999999989E-2</v>
      </c>
      <c r="J11" s="18">
        <f t="shared" si="5"/>
        <v>4.9999999999999989E-2</v>
      </c>
      <c r="K11" s="18">
        <f t="shared" si="5"/>
        <v>4.9999999999999989E-2</v>
      </c>
      <c r="L11" s="10"/>
      <c r="M11" s="10"/>
      <c r="N11" s="10"/>
      <c r="O11" s="10"/>
      <c r="AD11" s="1" t="s">
        <v>22</v>
      </c>
    </row>
    <row r="12" spans="1:30" x14ac:dyDescent="0.3">
      <c r="C12" s="12">
        <f t="shared" si="6"/>
        <v>0.25</v>
      </c>
      <c r="D12" s="12">
        <f t="shared" si="4"/>
        <v>0.25</v>
      </c>
      <c r="E12" s="12">
        <f t="shared" si="4"/>
        <v>0.25</v>
      </c>
      <c r="F12" s="12">
        <f t="shared" si="4"/>
        <v>0.25</v>
      </c>
      <c r="G12" s="10"/>
      <c r="H12" s="18">
        <f t="shared" si="7"/>
        <v>4.9999999999999989E-2</v>
      </c>
      <c r="I12" s="18">
        <f t="shared" si="5"/>
        <v>4.9999999999999989E-2</v>
      </c>
      <c r="J12" s="18">
        <f t="shared" si="5"/>
        <v>4.9999999999999989E-2</v>
      </c>
      <c r="K12" s="18">
        <f t="shared" si="5"/>
        <v>4.9999999999999989E-2</v>
      </c>
      <c r="L12" s="10"/>
      <c r="M12" s="10"/>
      <c r="N12" s="10"/>
      <c r="O12" s="10"/>
      <c r="AD12" s="1"/>
    </row>
    <row r="13" spans="1:30" x14ac:dyDescent="0.3">
      <c r="AA13" s="22"/>
      <c r="AB13" s="33">
        <f>SUM(AB15:AB18)</f>
        <v>0.99999999999999978</v>
      </c>
      <c r="AD13" s="23">
        <f>SUM(AD15:AD18)</f>
        <v>1</v>
      </c>
    </row>
    <row r="14" spans="1:30" x14ac:dyDescent="0.3">
      <c r="A14" s="1" t="s">
        <v>3</v>
      </c>
      <c r="B14" s="1" t="s">
        <v>5</v>
      </c>
      <c r="C14" s="1" t="s">
        <v>6</v>
      </c>
      <c r="AB14" s="20"/>
    </row>
    <row r="15" spans="1:30" x14ac:dyDescent="0.3">
      <c r="A15" s="27">
        <f>1/4</f>
        <v>0.25</v>
      </c>
      <c r="B15" s="27">
        <f>$M5*A$15+$N5*A$16+$O5*A$17+$P5*A$18</f>
        <v>0.35000000000000003</v>
      </c>
      <c r="C15" s="27">
        <f t="shared" ref="C15:C18" si="8">$M5*B$15+$N5*B$16+$O5*B$17+$P5*B$18</f>
        <v>0.31</v>
      </c>
      <c r="D15" s="27">
        <f t="shared" ref="D15:D18" si="9">$M5*C$15+$N5*C$16+$O5*C$17+$P5*C$18</f>
        <v>0.32600000000000007</v>
      </c>
      <c r="E15" s="27">
        <f t="shared" ref="E15:E18" si="10">$M5*D$15+$N5*D$16+$O5*D$17+$P5*D$18</f>
        <v>0.3196</v>
      </c>
      <c r="F15" s="27">
        <f t="shared" ref="F15:F18" si="11">$M5*E$15+$N5*E$16+$O5*E$17+$P5*E$18</f>
        <v>0.32216000000000006</v>
      </c>
      <c r="G15" s="27">
        <f t="shared" ref="G15:G18" si="12">$M5*F$15+$N5*F$16+$O5*F$17+$P5*F$18</f>
        <v>0.32113600000000003</v>
      </c>
      <c r="H15" s="27">
        <f t="shared" ref="H15:H18" si="13">$M5*G$15+$N5*G$16+$O5*G$17+$P5*G$18</f>
        <v>0.32154559999999999</v>
      </c>
      <c r="I15" s="27">
        <f t="shared" ref="I15:I18" si="14">$M5*H$15+$N5*H$16+$O5*H$17+$P5*H$18</f>
        <v>0.32138176000000002</v>
      </c>
      <c r="J15" s="27">
        <f t="shared" ref="J15:J18" si="15">$M5*I$15+$N5*I$16+$O5*I$17+$P5*I$18</f>
        <v>0.32144729599999999</v>
      </c>
      <c r="K15" s="27">
        <f t="shared" ref="K15:K18" si="16">$M5*J$15+$N5*J$16+$O5*J$17+$P5*J$18</f>
        <v>0.32142108159999999</v>
      </c>
      <c r="L15" s="27">
        <f t="shared" ref="L15:L18" si="17">$M5*K$15+$N5*K$16+$O5*K$17+$P5*K$18</f>
        <v>0.32143156735999995</v>
      </c>
      <c r="M15" s="27">
        <f t="shared" ref="M15:M18" si="18">$M5*L$15+$N5*L$16+$O5*L$17+$P5*L$18</f>
        <v>0.32142737305599994</v>
      </c>
      <c r="N15" s="27">
        <f t="shared" ref="N15:N18" si="19">$M5*M$15+$N5*M$16+$O5*M$17+$P5*M$18</f>
        <v>0.32142905077759998</v>
      </c>
      <c r="O15" s="27">
        <f t="shared" ref="O15:O18" si="20">$M5*N$15+$N5*N$16+$O5*N$17+$P5*N$18</f>
        <v>0.32142837968895993</v>
      </c>
      <c r="P15" s="27">
        <f t="shared" ref="P15:P18" si="21">$M5*O$15+$N5*O$16+$O5*O$17+$P5*O$18</f>
        <v>0.32142864812441596</v>
      </c>
      <c r="Q15" s="27">
        <f t="shared" ref="Q15:Q18" si="22">$M5*P$15+$N5*P$16+$O5*P$17+$P5*P$18</f>
        <v>0.32142854075023353</v>
      </c>
      <c r="R15" s="27">
        <f t="shared" ref="R15:R18" si="23">$M5*Q$15+$N5*Q$16+$O5*Q$17+$P5*Q$18</f>
        <v>0.32142858369990651</v>
      </c>
      <c r="S15" s="27">
        <f t="shared" ref="S15:S18" si="24">$M5*R$15+$N5*R$16+$O5*R$17+$P5*R$18</f>
        <v>0.32142856652003726</v>
      </c>
      <c r="T15" s="27">
        <f t="shared" ref="T15:T18" si="25">$M5*S$15+$N5*S$16+$O5*S$17+$P5*S$18</f>
        <v>0.321428573391985</v>
      </c>
      <c r="U15" s="27">
        <f t="shared" ref="U15:U18" si="26">$M5*T$15+$N5*T$16+$O5*T$17+$P5*T$18</f>
        <v>0.3214285706432059</v>
      </c>
      <c r="V15" s="27">
        <f t="shared" ref="V15:V18" si="27">$M5*U$15+$N5*U$16+$O5*U$17+$P5*U$18</f>
        <v>0.32142857174271749</v>
      </c>
      <c r="W15" s="27">
        <f t="shared" ref="W15:W18" si="28">$M5*V$15+$N5*V$16+$O5*V$17+$P5*V$18</f>
        <v>0.32142857130291286</v>
      </c>
      <c r="X15" s="27">
        <f t="shared" ref="X15:X18" si="29">$M5*W$15+$N5*W$16+$O5*W$17+$P5*W$18</f>
        <v>0.32142857147883475</v>
      </c>
      <c r="Y15" s="27">
        <f t="shared" ref="Y15:Y18" si="30">$M5*X$15+$N5*X$16+$O5*X$17+$P5*X$18</f>
        <v>0.32142857140846604</v>
      </c>
      <c r="Z15" s="27">
        <f t="shared" ref="Z15:Z18" si="31">$M5*Y$15+$N5*Y$16+$O5*Y$17+$P5*Y$18</f>
        <v>0.32142857143661346</v>
      </c>
      <c r="AA15" s="27">
        <f>$M5*Z$15+$N5*Z$16+$O5*Z$17+$P5*Z$18</f>
        <v>0.32142857142535453</v>
      </c>
      <c r="AB15" s="34">
        <f>$M5*AA$15+$N5*AA$16+$O5*AA$17+$P5*AA$18</f>
        <v>0.32142857142985809</v>
      </c>
      <c r="AC15" s="7">
        <f>54/210</f>
        <v>0.25714285714285712</v>
      </c>
      <c r="AD15" s="24">
        <f>3/9</f>
        <v>0.33333333333333331</v>
      </c>
    </row>
    <row r="16" spans="1:30" x14ac:dyDescent="0.3">
      <c r="A16" s="27">
        <f t="shared" ref="A16:A18" si="32">1/4</f>
        <v>0.25</v>
      </c>
      <c r="B16" s="27">
        <f t="shared" ref="B16:B18" si="33">$M6*A$15+$N6*A$16+$O6*A$17+$P6*A$18</f>
        <v>0.21666666666666667</v>
      </c>
      <c r="C16" s="27">
        <f t="shared" si="8"/>
        <v>0.23</v>
      </c>
      <c r="D16" s="27">
        <f t="shared" si="9"/>
        <v>0.22466666666666668</v>
      </c>
      <c r="E16" s="27">
        <f t="shared" si="10"/>
        <v>0.2268</v>
      </c>
      <c r="F16" s="27">
        <f t="shared" si="11"/>
        <v>0.22594666666666668</v>
      </c>
      <c r="G16" s="27">
        <f t="shared" si="12"/>
        <v>0.22628799999999999</v>
      </c>
      <c r="H16" s="27">
        <f t="shared" si="13"/>
        <v>0.22615146666666669</v>
      </c>
      <c r="I16" s="27">
        <f t="shared" si="14"/>
        <v>0.22620608</v>
      </c>
      <c r="J16" s="27">
        <f t="shared" si="15"/>
        <v>0.22618423466666665</v>
      </c>
      <c r="K16" s="27">
        <f t="shared" si="16"/>
        <v>0.22619297279999998</v>
      </c>
      <c r="L16" s="27">
        <f t="shared" si="17"/>
        <v>0.22618947754666663</v>
      </c>
      <c r="M16" s="27">
        <f t="shared" si="18"/>
        <v>0.22619087564799997</v>
      </c>
      <c r="N16" s="27">
        <f t="shared" si="19"/>
        <v>0.22619031640746662</v>
      </c>
      <c r="O16" s="27">
        <f t="shared" si="20"/>
        <v>0.22619054010367995</v>
      </c>
      <c r="P16" s="27">
        <f t="shared" si="21"/>
        <v>0.22619045062519461</v>
      </c>
      <c r="Q16" s="27">
        <f t="shared" si="22"/>
        <v>0.22619048641658876</v>
      </c>
      <c r="R16" s="27">
        <f t="shared" si="23"/>
        <v>0.22619047210003107</v>
      </c>
      <c r="S16" s="27">
        <f t="shared" si="24"/>
        <v>0.22619047782665416</v>
      </c>
      <c r="T16" s="27">
        <f t="shared" si="25"/>
        <v>0.22619047553600491</v>
      </c>
      <c r="U16" s="27">
        <f t="shared" si="26"/>
        <v>0.22619047645226459</v>
      </c>
      <c r="V16" s="27">
        <f t="shared" si="27"/>
        <v>0.22619047608576076</v>
      </c>
      <c r="W16" s="27">
        <f t="shared" si="28"/>
        <v>0.22619047623236227</v>
      </c>
      <c r="X16" s="27">
        <f t="shared" si="29"/>
        <v>0.22619047617372165</v>
      </c>
      <c r="Y16" s="27">
        <f t="shared" si="30"/>
        <v>0.22619047619717791</v>
      </c>
      <c r="Z16" s="27">
        <f t="shared" si="31"/>
        <v>0.22619047618779542</v>
      </c>
      <c r="AA16" s="27">
        <f>$M6*Z$15+$N6*Z$16+$O6*Z$17+$P6*Z$18</f>
        <v>0.22619047619154842</v>
      </c>
      <c r="AB16" s="34">
        <f t="shared" ref="AB16:AB18" si="34">$M6*AA$15+$N6*AA$16+$O6*AA$17+$P6*AA$18</f>
        <v>0.22619047619004723</v>
      </c>
      <c r="AC16" s="7">
        <f>59/210</f>
        <v>0.28095238095238095</v>
      </c>
      <c r="AD16" s="24">
        <f>2/9</f>
        <v>0.22222222222222221</v>
      </c>
    </row>
    <row r="17" spans="1:30" x14ac:dyDescent="0.3">
      <c r="A17" s="27">
        <f t="shared" si="32"/>
        <v>0.25</v>
      </c>
      <c r="B17" s="27">
        <f t="shared" si="33"/>
        <v>0.21666666666666667</v>
      </c>
      <c r="C17" s="27">
        <f t="shared" si="8"/>
        <v>0.23</v>
      </c>
      <c r="D17" s="27">
        <f t="shared" si="9"/>
        <v>0.22466666666666668</v>
      </c>
      <c r="E17" s="27">
        <f t="shared" si="10"/>
        <v>0.2268</v>
      </c>
      <c r="F17" s="27">
        <f t="shared" si="11"/>
        <v>0.22594666666666668</v>
      </c>
      <c r="G17" s="27">
        <f t="shared" si="12"/>
        <v>0.22628799999999999</v>
      </c>
      <c r="H17" s="27">
        <f t="shared" si="13"/>
        <v>0.22615146666666669</v>
      </c>
      <c r="I17" s="27">
        <f t="shared" si="14"/>
        <v>0.22620608</v>
      </c>
      <c r="J17" s="27">
        <f t="shared" si="15"/>
        <v>0.22618423466666665</v>
      </c>
      <c r="K17" s="27">
        <f t="shared" si="16"/>
        <v>0.22619297279999998</v>
      </c>
      <c r="L17" s="27">
        <f t="shared" si="17"/>
        <v>0.22618947754666663</v>
      </c>
      <c r="M17" s="27">
        <f t="shared" si="18"/>
        <v>0.22619087564799997</v>
      </c>
      <c r="N17" s="27">
        <f t="shared" si="19"/>
        <v>0.22619031640746662</v>
      </c>
      <c r="O17" s="27">
        <f t="shared" si="20"/>
        <v>0.22619054010367995</v>
      </c>
      <c r="P17" s="27">
        <f t="shared" si="21"/>
        <v>0.22619045062519461</v>
      </c>
      <c r="Q17" s="27">
        <f t="shared" si="22"/>
        <v>0.22619048641658876</v>
      </c>
      <c r="R17" s="27">
        <f t="shared" si="23"/>
        <v>0.22619047210003107</v>
      </c>
      <c r="S17" s="27">
        <f t="shared" si="24"/>
        <v>0.22619047782665416</v>
      </c>
      <c r="T17" s="27">
        <f t="shared" si="25"/>
        <v>0.22619047553600491</v>
      </c>
      <c r="U17" s="27">
        <f t="shared" si="26"/>
        <v>0.22619047645226459</v>
      </c>
      <c r="V17" s="27">
        <f t="shared" si="27"/>
        <v>0.22619047608576076</v>
      </c>
      <c r="W17" s="27">
        <f t="shared" si="28"/>
        <v>0.22619047623236227</v>
      </c>
      <c r="X17" s="27">
        <f t="shared" si="29"/>
        <v>0.22619047617372165</v>
      </c>
      <c r="Y17" s="27">
        <f t="shared" si="30"/>
        <v>0.22619047619717791</v>
      </c>
      <c r="Z17" s="27">
        <f t="shared" si="31"/>
        <v>0.22619047618779542</v>
      </c>
      <c r="AA17" s="27">
        <f>$M7*Z$15+$N7*Z$16+$O7*Z$17+$P7*Z$18</f>
        <v>0.22619047619154842</v>
      </c>
      <c r="AB17" s="34">
        <f t="shared" si="34"/>
        <v>0.22619047619004723</v>
      </c>
      <c r="AC17" s="7">
        <f>38/210</f>
        <v>0.18095238095238095</v>
      </c>
      <c r="AD17" s="24">
        <f t="shared" ref="AD17:AD18" si="35">2/9</f>
        <v>0.22222222222222221</v>
      </c>
    </row>
    <row r="18" spans="1:30" x14ac:dyDescent="0.3">
      <c r="A18" s="27">
        <f t="shared" si="32"/>
        <v>0.25</v>
      </c>
      <c r="B18" s="27">
        <f t="shared" si="33"/>
        <v>0.21666666666666667</v>
      </c>
      <c r="C18" s="27">
        <f t="shared" si="8"/>
        <v>0.23</v>
      </c>
      <c r="D18" s="27">
        <f t="shared" si="9"/>
        <v>0.22466666666666668</v>
      </c>
      <c r="E18" s="27">
        <f t="shared" si="10"/>
        <v>0.2268</v>
      </c>
      <c r="F18" s="27">
        <f t="shared" si="11"/>
        <v>0.22594666666666663</v>
      </c>
      <c r="G18" s="27">
        <f t="shared" si="12"/>
        <v>0.22628800000000002</v>
      </c>
      <c r="H18" s="27">
        <f t="shared" si="13"/>
        <v>0.22615146666666669</v>
      </c>
      <c r="I18" s="27">
        <f t="shared" si="14"/>
        <v>0.22620607999999998</v>
      </c>
      <c r="J18" s="27">
        <f t="shared" si="15"/>
        <v>0.22618423466666665</v>
      </c>
      <c r="K18" s="27">
        <f t="shared" si="16"/>
        <v>0.22619297279999998</v>
      </c>
      <c r="L18" s="27">
        <f t="shared" si="17"/>
        <v>0.22618947754666666</v>
      </c>
      <c r="M18" s="27">
        <f t="shared" si="18"/>
        <v>0.22619087564799994</v>
      </c>
      <c r="N18" s="27">
        <f t="shared" si="19"/>
        <v>0.22619031640746662</v>
      </c>
      <c r="O18" s="27">
        <f t="shared" si="20"/>
        <v>0.22619054010367995</v>
      </c>
      <c r="P18" s="27">
        <f t="shared" si="21"/>
        <v>0.22619045062519463</v>
      </c>
      <c r="Q18" s="27">
        <f t="shared" si="22"/>
        <v>0.22619048641658873</v>
      </c>
      <c r="R18" s="27">
        <f t="shared" si="23"/>
        <v>0.2261904721000311</v>
      </c>
      <c r="S18" s="27">
        <f t="shared" si="24"/>
        <v>0.22619047782665416</v>
      </c>
      <c r="T18" s="27">
        <f t="shared" si="25"/>
        <v>0.22619047553600494</v>
      </c>
      <c r="U18" s="27">
        <f t="shared" si="26"/>
        <v>0.22619047645226464</v>
      </c>
      <c r="V18" s="27">
        <f t="shared" si="27"/>
        <v>0.22619047608576071</v>
      </c>
      <c r="W18" s="27">
        <f t="shared" si="28"/>
        <v>0.22619047623236227</v>
      </c>
      <c r="X18" s="27">
        <f t="shared" si="29"/>
        <v>0.22619047617372168</v>
      </c>
      <c r="Y18" s="27">
        <f t="shared" si="30"/>
        <v>0.22619047619717791</v>
      </c>
      <c r="Z18" s="27">
        <f t="shared" si="31"/>
        <v>0.22619047618779542</v>
      </c>
      <c r="AA18" s="27">
        <f>$M8*Z$15+$N8*Z$16+$O8*Z$17+$P8*Z$18</f>
        <v>0.22619047619154842</v>
      </c>
      <c r="AB18" s="34">
        <f t="shared" si="34"/>
        <v>0.22619047619004723</v>
      </c>
      <c r="AC18" s="7">
        <f>59/210</f>
        <v>0.28095238095238095</v>
      </c>
      <c r="AD18" s="24">
        <f t="shared" si="35"/>
        <v>0.22222222222222221</v>
      </c>
    </row>
    <row r="19" spans="1:30" x14ac:dyDescent="0.3">
      <c r="A19" s="28"/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</row>
    <row r="20" spans="1:30" x14ac:dyDescent="0.3">
      <c r="A20" s="28"/>
      <c r="B20" s="31">
        <f>ABS(A15-B15)</f>
        <v>0.10000000000000003</v>
      </c>
      <c r="C20" s="31">
        <f t="shared" ref="C20" si="36">ABS(B15-C15)</f>
        <v>4.0000000000000036E-2</v>
      </c>
      <c r="D20" s="31">
        <f t="shared" ref="D20:D23" si="37">ABS(C15-D15)</f>
        <v>1.600000000000007E-2</v>
      </c>
      <c r="E20" s="31">
        <f t="shared" ref="E20:E23" si="38">ABS(D15-E15)</f>
        <v>6.4000000000000723E-3</v>
      </c>
      <c r="F20" s="31">
        <f t="shared" ref="F20:F23" si="39">ABS(E15-F15)</f>
        <v>2.5600000000000622E-3</v>
      </c>
      <c r="G20" s="31">
        <f t="shared" ref="G20:G23" si="40">ABS(F15-G15)</f>
        <v>1.0240000000000249E-3</v>
      </c>
      <c r="H20" s="31">
        <f t="shared" ref="H20:H23" si="41">ABS(G15-H15)</f>
        <v>4.0959999999995444E-4</v>
      </c>
      <c r="I20" s="31">
        <f t="shared" ref="I20:I23" si="42">ABS(H15-I15)</f>
        <v>1.6383999999997068E-4</v>
      </c>
      <c r="J20" s="31">
        <f t="shared" ref="J20:J23" si="43">ABS(I15-J15)</f>
        <v>6.5535999999977168E-5</v>
      </c>
      <c r="K20" s="31">
        <f t="shared" ref="K20:K23" si="44">ABS(J15-K15)</f>
        <v>2.6214400000001969E-5</v>
      </c>
      <c r="L20" s="31">
        <f t="shared" ref="L20:L23" si="45">ABS(K15-L15)</f>
        <v>1.0485759999956379E-5</v>
      </c>
      <c r="M20" s="31">
        <f t="shared" ref="M20:M23" si="46">ABS(L15-M15)</f>
        <v>4.194304000004756E-6</v>
      </c>
      <c r="N20" s="31">
        <f t="shared" ref="N20:N23" si="47">ABS(M15-N15)</f>
        <v>1.6777216000352091E-6</v>
      </c>
      <c r="O20" s="31">
        <f t="shared" ref="O20:O23" si="48">ABS(N15-O15)</f>
        <v>6.7108864004739033E-7</v>
      </c>
      <c r="P20" s="31">
        <f t="shared" ref="P20:P23" si="49">ABS(O15-P15)</f>
        <v>2.6843545603005836E-7</v>
      </c>
      <c r="Q20" s="31">
        <f t="shared" ref="Q20:Q23" si="50">ABS(P15-Q15)</f>
        <v>1.0737418243422781E-7</v>
      </c>
      <c r="R20" s="31">
        <f t="shared" ref="R20:R23" si="51">ABS(Q15-R15)</f>
        <v>4.2949672984793352E-8</v>
      </c>
      <c r="S20" s="31">
        <f t="shared" ref="S20:S23" si="52">ABS(R15-S15)</f>
        <v>1.7179869249428492E-8</v>
      </c>
      <c r="T20" s="31">
        <f t="shared" ref="T20:T23" si="53">ABS(S15-T15)</f>
        <v>6.8719477330780876E-9</v>
      </c>
      <c r="U20" s="31">
        <f t="shared" ref="U20:U23" si="54">ABS(T15-U15)</f>
        <v>2.748779093231235E-9</v>
      </c>
      <c r="V20" s="31">
        <f t="shared" ref="V20:V23" si="55">ABS(U15-V15)</f>
        <v>1.099511592883573E-9</v>
      </c>
      <c r="W20" s="31">
        <f t="shared" ref="W20:W23" si="56">ABS(V15-W15)</f>
        <v>4.3980463715342921E-10</v>
      </c>
      <c r="X20" s="31">
        <f t="shared" ref="X20:X23" si="57">ABS(W15-X15)</f>
        <v>1.7592188816806242E-10</v>
      </c>
      <c r="Y20" s="31">
        <f t="shared" ref="Y20:Y23" si="58">ABS(X15-Y15)</f>
        <v>7.0368710858303984E-11</v>
      </c>
      <c r="Z20" s="31">
        <f t="shared" ref="Z20:Z23" si="59">ABS(Y15-Z15)</f>
        <v>2.8147428832170363E-11</v>
      </c>
      <c r="AA20" s="31">
        <f>ABS(Z15-AA15)</f>
        <v>1.1258938226177406E-11</v>
      </c>
      <c r="AB20" s="31">
        <f t="shared" ref="AB20:AB23" si="60">ABS(AA15-AB15)</f>
        <v>4.5035641882407162E-12</v>
      </c>
      <c r="AD20" s="6">
        <f>ABS(AB15-AD15)</f>
        <v>1.1904761903475225E-2</v>
      </c>
    </row>
    <row r="21" spans="1:30" x14ac:dyDescent="0.3">
      <c r="A21" s="28"/>
      <c r="B21" s="31">
        <f>ABS(A16-B16)</f>
        <v>3.3333333333333326E-2</v>
      </c>
      <c r="C21" s="31">
        <f>ABS(B16-C16)</f>
        <v>1.3333333333333336E-2</v>
      </c>
      <c r="D21" s="31">
        <f t="shared" si="37"/>
        <v>5.3333333333333288E-3</v>
      </c>
      <c r="E21" s="31">
        <f t="shared" si="38"/>
        <v>2.1333333333333204E-3</v>
      </c>
      <c r="F21" s="31">
        <f t="shared" si="39"/>
        <v>8.5333333333331707E-4</v>
      </c>
      <c r="G21" s="31">
        <f t="shared" si="40"/>
        <v>3.4133333333330462E-4</v>
      </c>
      <c r="H21" s="31">
        <f t="shared" si="41"/>
        <v>1.3653333333329964E-4</v>
      </c>
      <c r="I21" s="31">
        <f t="shared" si="42"/>
        <v>5.4613333333314307E-5</v>
      </c>
      <c r="J21" s="31">
        <f t="shared" si="43"/>
        <v>2.1845333333353478E-5</v>
      </c>
      <c r="K21" s="31">
        <f t="shared" si="44"/>
        <v>8.738133333324738E-6</v>
      </c>
      <c r="L21" s="31">
        <f t="shared" si="45"/>
        <v>3.4952533333465485E-6</v>
      </c>
      <c r="M21" s="31">
        <f t="shared" si="46"/>
        <v>1.3981013333441705E-6</v>
      </c>
      <c r="N21" s="31">
        <f t="shared" si="47"/>
        <v>5.5924053335432156E-7</v>
      </c>
      <c r="O21" s="31">
        <f t="shared" si="48"/>
        <v>2.2369621333062639E-7</v>
      </c>
      <c r="P21" s="31">
        <f t="shared" si="49"/>
        <v>8.9478485343352787E-8</v>
      </c>
      <c r="Q21" s="31">
        <f t="shared" si="50"/>
        <v>3.579139415399446E-8</v>
      </c>
      <c r="R21" s="31">
        <f t="shared" si="51"/>
        <v>1.431655768935336E-8</v>
      </c>
      <c r="S21" s="31">
        <f t="shared" si="52"/>
        <v>5.7266230923946893E-9</v>
      </c>
      <c r="T21" s="31">
        <f t="shared" si="53"/>
        <v>2.2906492536112211E-9</v>
      </c>
      <c r="U21" s="31">
        <f t="shared" si="54"/>
        <v>9.1625967924002794E-10</v>
      </c>
      <c r="V21" s="31">
        <f t="shared" si="55"/>
        <v>3.6650382728709019E-10</v>
      </c>
      <c r="W21" s="31">
        <f t="shared" si="56"/>
        <v>1.4660150871037558E-10</v>
      </c>
      <c r="X21" s="31">
        <f t="shared" si="57"/>
        <v>5.8640620137495603E-11</v>
      </c>
      <c r="Y21" s="31">
        <f t="shared" si="58"/>
        <v>2.345626470834361E-11</v>
      </c>
      <c r="Z21" s="31">
        <f t="shared" si="59"/>
        <v>9.3824947811071979E-12</v>
      </c>
      <c r="AA21" s="31">
        <f>ABS(Z16-AA16)</f>
        <v>3.7529979124428792E-12</v>
      </c>
      <c r="AB21" s="31">
        <f t="shared" si="60"/>
        <v>1.5011880627469054E-12</v>
      </c>
      <c r="AD21" s="6">
        <f t="shared" ref="AD21:AD23" si="61">ABS(AB16-AD16)</f>
        <v>3.9682539678250195E-3</v>
      </c>
    </row>
    <row r="22" spans="1:30" x14ac:dyDescent="0.3">
      <c r="A22" s="28"/>
      <c r="B22" s="31">
        <f>ABS(A17-B17)</f>
        <v>3.3333333333333326E-2</v>
      </c>
      <c r="C22" s="31">
        <f>ABS(B17-C17)</f>
        <v>1.3333333333333336E-2</v>
      </c>
      <c r="D22" s="31">
        <f t="shared" si="37"/>
        <v>5.3333333333333288E-3</v>
      </c>
      <c r="E22" s="31">
        <f t="shared" si="38"/>
        <v>2.1333333333333204E-3</v>
      </c>
      <c r="F22" s="31">
        <f t="shared" si="39"/>
        <v>8.5333333333331707E-4</v>
      </c>
      <c r="G22" s="31">
        <f t="shared" si="40"/>
        <v>3.4133333333330462E-4</v>
      </c>
      <c r="H22" s="31">
        <f t="shared" si="41"/>
        <v>1.3653333333329964E-4</v>
      </c>
      <c r="I22" s="31">
        <f t="shared" si="42"/>
        <v>5.4613333333314307E-5</v>
      </c>
      <c r="J22" s="31">
        <f t="shared" si="43"/>
        <v>2.1845333333353478E-5</v>
      </c>
      <c r="K22" s="31">
        <f t="shared" si="44"/>
        <v>8.738133333324738E-6</v>
      </c>
      <c r="L22" s="31">
        <f t="shared" si="45"/>
        <v>3.4952533333465485E-6</v>
      </c>
      <c r="M22" s="31">
        <f t="shared" si="46"/>
        <v>1.3981013333441705E-6</v>
      </c>
      <c r="N22" s="31">
        <f t="shared" si="47"/>
        <v>5.5924053335432156E-7</v>
      </c>
      <c r="O22" s="31">
        <f t="shared" si="48"/>
        <v>2.2369621333062639E-7</v>
      </c>
      <c r="P22" s="31">
        <f t="shared" si="49"/>
        <v>8.9478485343352787E-8</v>
      </c>
      <c r="Q22" s="31">
        <f t="shared" si="50"/>
        <v>3.579139415399446E-8</v>
      </c>
      <c r="R22" s="31">
        <f t="shared" si="51"/>
        <v>1.431655768935336E-8</v>
      </c>
      <c r="S22" s="31">
        <f t="shared" si="52"/>
        <v>5.7266230923946893E-9</v>
      </c>
      <c r="T22" s="31">
        <f t="shared" si="53"/>
        <v>2.2906492536112211E-9</v>
      </c>
      <c r="U22" s="31">
        <f t="shared" si="54"/>
        <v>9.1625967924002794E-10</v>
      </c>
      <c r="V22" s="31">
        <f t="shared" si="55"/>
        <v>3.6650382728709019E-10</v>
      </c>
      <c r="W22" s="31">
        <f t="shared" si="56"/>
        <v>1.4660150871037558E-10</v>
      </c>
      <c r="X22" s="31">
        <f t="shared" si="57"/>
        <v>5.8640620137495603E-11</v>
      </c>
      <c r="Y22" s="31">
        <f t="shared" si="58"/>
        <v>2.345626470834361E-11</v>
      </c>
      <c r="Z22" s="31">
        <f t="shared" si="59"/>
        <v>9.3824947811071979E-12</v>
      </c>
      <c r="AA22" s="31">
        <f>ABS(Z17-AA17)</f>
        <v>3.7529979124428792E-12</v>
      </c>
      <c r="AB22" s="31">
        <f t="shared" si="60"/>
        <v>1.5011880627469054E-12</v>
      </c>
      <c r="AD22" s="6">
        <f t="shared" si="61"/>
        <v>3.9682539678250195E-3</v>
      </c>
    </row>
    <row r="23" spans="1:30" x14ac:dyDescent="0.3">
      <c r="A23" s="28"/>
      <c r="B23" s="31">
        <f>ABS(A18-B18)</f>
        <v>3.3333333333333326E-2</v>
      </c>
      <c r="C23" s="31">
        <f>ABS(B18-C18)</f>
        <v>1.3333333333333336E-2</v>
      </c>
      <c r="D23" s="31">
        <f t="shared" si="37"/>
        <v>5.3333333333333288E-3</v>
      </c>
      <c r="E23" s="31">
        <f t="shared" si="38"/>
        <v>2.1333333333333204E-3</v>
      </c>
      <c r="F23" s="31">
        <f t="shared" si="39"/>
        <v>8.5333333333337258E-4</v>
      </c>
      <c r="G23" s="31">
        <f t="shared" si="40"/>
        <v>3.4133333333338789E-4</v>
      </c>
      <c r="H23" s="31">
        <f t="shared" si="41"/>
        <v>1.365333333333274E-4</v>
      </c>
      <c r="I23" s="31">
        <f t="shared" si="42"/>
        <v>5.4613333333286551E-5</v>
      </c>
      <c r="J23" s="31">
        <f t="shared" si="43"/>
        <v>2.1845333333325723E-5</v>
      </c>
      <c r="K23" s="31">
        <f t="shared" si="44"/>
        <v>8.738133333324738E-6</v>
      </c>
      <c r="L23" s="31">
        <f t="shared" si="45"/>
        <v>3.495253333318793E-6</v>
      </c>
      <c r="M23" s="31">
        <f t="shared" si="46"/>
        <v>1.3981013332886594E-6</v>
      </c>
      <c r="N23" s="31">
        <f t="shared" si="47"/>
        <v>5.5924053332656598E-7</v>
      </c>
      <c r="O23" s="31">
        <f t="shared" si="48"/>
        <v>2.2369621333062639E-7</v>
      </c>
      <c r="P23" s="31">
        <f t="shared" si="49"/>
        <v>8.9478485315597212E-8</v>
      </c>
      <c r="Q23" s="31">
        <f t="shared" si="50"/>
        <v>3.5791394098483309E-8</v>
      </c>
      <c r="R23" s="31">
        <f t="shared" si="51"/>
        <v>1.4316557633842208E-8</v>
      </c>
      <c r="S23" s="31">
        <f t="shared" si="52"/>
        <v>5.7266230646391136E-9</v>
      </c>
      <c r="T23" s="31">
        <f t="shared" si="53"/>
        <v>2.2906492258556455E-9</v>
      </c>
      <c r="U23" s="31">
        <f t="shared" si="54"/>
        <v>9.1625970699560355E-10</v>
      </c>
      <c r="V23" s="31">
        <f t="shared" si="55"/>
        <v>3.6650393830939265E-10</v>
      </c>
      <c r="W23" s="31">
        <f t="shared" si="56"/>
        <v>1.4660156422152681E-10</v>
      </c>
      <c r="X23" s="31">
        <f t="shared" si="57"/>
        <v>5.8640592381919987E-11</v>
      </c>
      <c r="Y23" s="31">
        <f t="shared" si="58"/>
        <v>2.3456236952767995E-11</v>
      </c>
      <c r="Z23" s="31">
        <f t="shared" si="59"/>
        <v>9.3824947811071979E-12</v>
      </c>
      <c r="AA23" s="31">
        <f>ABS(Z18-AA18)</f>
        <v>3.7529979124428792E-12</v>
      </c>
      <c r="AB23" s="31">
        <f t="shared" si="60"/>
        <v>1.5011880627469054E-12</v>
      </c>
      <c r="AD23" s="6">
        <f t="shared" si="61"/>
        <v>3.9682539678250195E-3</v>
      </c>
    </row>
    <row r="25" spans="1:30" x14ac:dyDescent="0.3">
      <c r="U25" s="7"/>
      <c r="W25" s="7"/>
      <c r="AB25" s="33">
        <f>SUM(AB27:AB30)</f>
        <v>1</v>
      </c>
      <c r="AD25" s="23">
        <f>SUM(AD27:AD29)</f>
        <v>0.77777777777777779</v>
      </c>
    </row>
    <row r="26" spans="1:30" x14ac:dyDescent="0.3">
      <c r="A26" s="1" t="s">
        <v>3</v>
      </c>
      <c r="B26" s="1" t="s">
        <v>5</v>
      </c>
      <c r="C26" s="1" t="s">
        <v>6</v>
      </c>
      <c r="AB26" s="20"/>
    </row>
    <row r="27" spans="1:30" x14ac:dyDescent="0.3">
      <c r="A27" s="27">
        <f t="shared" ref="A27:A30" si="62">1/4</f>
        <v>0.25</v>
      </c>
      <c r="B27" s="27">
        <f>($H3*A$27+$I3*A$28+$J3*A$29+$K3*A$30)+$H9</f>
        <v>0.35000000000000003</v>
      </c>
      <c r="C27" s="27">
        <f t="shared" ref="C27" si="63">($H3*B$27+$I3*B$28+$J3*B$29+$K3*B$30)+$H9</f>
        <v>0.31</v>
      </c>
      <c r="D27" s="27">
        <f t="shared" ref="D27:D30" si="64">($H3*C$27+$I3*C$28+$J3*C$29+$K3*C$30)+$H9</f>
        <v>0.32600000000000001</v>
      </c>
      <c r="E27" s="27">
        <f t="shared" ref="E27:E30" si="65">($H3*D$27+$I3*D$28+$J3*D$29+$K3*D$30)+$H9</f>
        <v>0.3196</v>
      </c>
      <c r="F27" s="27">
        <f t="shared" ref="F27:F30" si="66">($H3*E$27+$I3*E$28+$J3*E$29+$K3*E$30)+$H9</f>
        <v>0.32216</v>
      </c>
      <c r="G27" s="27">
        <f t="shared" ref="G27:G30" si="67">($H3*F$27+$I3*F$28+$J3*F$29+$K3*F$30)+$H9</f>
        <v>0.32113599999999998</v>
      </c>
      <c r="H27" s="27">
        <f t="shared" ref="H27:H30" si="68">($H3*G$27+$I3*G$28+$J3*G$29+$K3*G$30)+$H9</f>
        <v>0.32154559999999999</v>
      </c>
      <c r="I27" s="27">
        <f t="shared" ref="I27:I30" si="69">($H3*H$27+$I3*H$28+$J3*H$29+$K3*H$30)+$H9</f>
        <v>0.32138175999999996</v>
      </c>
      <c r="J27" s="27">
        <f t="shared" ref="J27:J30" si="70">($H3*I$27+$I3*I$28+$J3*I$29+$K3*I$30)+$H9</f>
        <v>0.32144729599999999</v>
      </c>
      <c r="K27" s="27">
        <f t="shared" ref="K27:K30" si="71">($H3*J$27+$I3*J$28+$J3*J$29+$K3*J$30)+$H9</f>
        <v>0.32142108159999999</v>
      </c>
      <c r="L27" s="27">
        <f t="shared" ref="L27:L30" si="72">($H3*K$27+$I3*K$28+$J3*K$29+$K3*K$30)+$H9</f>
        <v>0.32143156736</v>
      </c>
      <c r="M27" s="27">
        <f t="shared" ref="M27:M30" si="73">($H3*L$27+$I3*L$28+$J3*L$29+$K3*L$30)+$H9</f>
        <v>0.321427373056</v>
      </c>
      <c r="N27" s="27">
        <f t="shared" ref="N27:N30" si="74">($H3*M$27+$I3*M$28+$J3*M$29+$K3*M$30)+$H9</f>
        <v>0.32142905077760003</v>
      </c>
      <c r="O27" s="27">
        <f t="shared" ref="O27:O30" si="75">($H3*N$27+$I3*N$28+$J3*N$29+$K3*N$30)+$H9</f>
        <v>0.32142837968896004</v>
      </c>
      <c r="P27" s="27">
        <f t="shared" ref="P27:P30" si="76">($H3*O$27+$I3*O$28+$J3*O$29+$K3*O$30)+$H9</f>
        <v>0.32142864812441602</v>
      </c>
      <c r="Q27" s="27">
        <f t="shared" ref="Q27:Q30" si="77">($H3*P$27+$I3*P$28+$J3*P$29+$K3*P$30)+$H9</f>
        <v>0.32142854075023358</v>
      </c>
      <c r="R27" s="27">
        <f t="shared" ref="R27:R30" si="78">($H3*Q$27+$I3*Q$28+$J3*Q$29+$K3*Q$30)+$H9</f>
        <v>0.32142858369990657</v>
      </c>
      <c r="S27" s="27">
        <f t="shared" ref="S27:S30" si="79">($H3*R$27+$I3*R$28+$J3*R$29+$K3*R$30)+$H9</f>
        <v>0.32142856652003737</v>
      </c>
      <c r="T27" s="27">
        <f t="shared" ref="T27:T30" si="80">($H3*S$27+$I3*S$28+$J3*S$29+$K3*S$30)+$H9</f>
        <v>0.32142857339198505</v>
      </c>
      <c r="U27" s="27">
        <f t="shared" ref="U27:U30" si="81">($H3*T$27+$I3*T$28+$J3*T$29+$K3*T$30)+$H9</f>
        <v>0.32142857064320596</v>
      </c>
      <c r="V27" s="27">
        <f t="shared" ref="V27:V30" si="82">($H3*U$27+$I3*U$28+$J3*U$29+$K3*U$30)+$H9</f>
        <v>0.32142857174271761</v>
      </c>
      <c r="W27" s="27">
        <f t="shared" ref="W27:W30" si="83">($H3*V$27+$I3*V$28+$J3*V$29+$K3*V$30)+$H9</f>
        <v>0.32142857130291291</v>
      </c>
      <c r="X27" s="27">
        <f t="shared" ref="X27:X30" si="84">($H3*W$27+$I3*W$28+$J3*W$29+$K3*W$30)+$H9</f>
        <v>0.3214285714788348</v>
      </c>
      <c r="Y27" s="27">
        <f t="shared" ref="Y27:Y30" si="85">($H3*X$27+$I3*X$28+$J3*X$29+$K3*X$30)+$H9</f>
        <v>0.32142857140846604</v>
      </c>
      <c r="Z27" s="27">
        <f t="shared" ref="Z27:Z30" si="86">($H3*Y$27+$I3*Y$28+$J3*Y$29+$K3*Y$30)+$H9</f>
        <v>0.32142857143661357</v>
      </c>
      <c r="AA27" s="27">
        <f t="shared" ref="AA27:AA30" si="87">($H3*Z$27+$I3*Z$28+$J3*Z$29+$K3*Z$30)+$H9</f>
        <v>0.32142857142535458</v>
      </c>
      <c r="AB27" s="36">
        <f t="shared" ref="AB27:AB30" si="88">($H3*AA$27+$I3*AA$28+$J3*AA$29+$K3*AA$30)+(1-$A$3)/4</f>
        <v>0.3214285714298582</v>
      </c>
      <c r="AC27" s="7"/>
      <c r="AD27" s="24">
        <f>3/9</f>
        <v>0.33333333333333331</v>
      </c>
    </row>
    <row r="28" spans="1:30" x14ac:dyDescent="0.3">
      <c r="A28" s="27">
        <f t="shared" si="62"/>
        <v>0.25</v>
      </c>
      <c r="B28" s="27">
        <f t="shared" ref="B28:C30" si="89">($H4*A$27+$I4*A$28+$J4*A$29+$K4*A$30)+$H10</f>
        <v>0.21666666666666667</v>
      </c>
      <c r="C28" s="27">
        <f t="shared" si="89"/>
        <v>0.22999999999999998</v>
      </c>
      <c r="D28" s="27">
        <f t="shared" si="64"/>
        <v>0.22466666666666665</v>
      </c>
      <c r="E28" s="27">
        <f t="shared" si="65"/>
        <v>0.2268</v>
      </c>
      <c r="F28" s="27">
        <f t="shared" si="66"/>
        <v>0.22594666666666666</v>
      </c>
      <c r="G28" s="27">
        <f t="shared" si="67"/>
        <v>0.22628799999999999</v>
      </c>
      <c r="H28" s="27">
        <f t="shared" si="68"/>
        <v>0.22615146666666663</v>
      </c>
      <c r="I28" s="27">
        <f t="shared" si="69"/>
        <v>0.22620607999999998</v>
      </c>
      <c r="J28" s="27">
        <f t="shared" si="70"/>
        <v>0.22618423466666665</v>
      </c>
      <c r="K28" s="27">
        <f t="shared" si="71"/>
        <v>0.2261929728</v>
      </c>
      <c r="L28" s="27">
        <f t="shared" si="72"/>
        <v>0.22618947754666666</v>
      </c>
      <c r="M28" s="27">
        <f t="shared" si="73"/>
        <v>0.226190875648</v>
      </c>
      <c r="N28" s="27">
        <f t="shared" si="74"/>
        <v>0.22619031640746667</v>
      </c>
      <c r="O28" s="27">
        <f t="shared" si="75"/>
        <v>0.22619054010368</v>
      </c>
      <c r="P28" s="27">
        <f t="shared" si="76"/>
        <v>0.22619045062519466</v>
      </c>
      <c r="Q28" s="27">
        <f t="shared" si="77"/>
        <v>0.22619048641658879</v>
      </c>
      <c r="R28" s="27">
        <f t="shared" si="78"/>
        <v>0.22619047210003113</v>
      </c>
      <c r="S28" s="27">
        <f t="shared" si="79"/>
        <v>0.22619047782665419</v>
      </c>
      <c r="T28" s="27">
        <f t="shared" si="80"/>
        <v>0.22619047553600496</v>
      </c>
      <c r="U28" s="27">
        <f t="shared" si="81"/>
        <v>0.22619047645226464</v>
      </c>
      <c r="V28" s="27">
        <f t="shared" si="82"/>
        <v>0.22619047608576076</v>
      </c>
      <c r="W28" s="27">
        <f t="shared" si="83"/>
        <v>0.22619047623236233</v>
      </c>
      <c r="X28" s="27">
        <f t="shared" si="84"/>
        <v>0.22619047617372168</v>
      </c>
      <c r="Y28" s="27">
        <f t="shared" si="85"/>
        <v>0.22619047619717797</v>
      </c>
      <c r="Z28" s="27">
        <f t="shared" si="86"/>
        <v>0.22619047618779548</v>
      </c>
      <c r="AA28" s="27">
        <f t="shared" si="87"/>
        <v>0.22619047619154847</v>
      </c>
      <c r="AB28" s="36">
        <f t="shared" si="88"/>
        <v>0.22619047619004728</v>
      </c>
      <c r="AC28" s="7"/>
      <c r="AD28" s="24">
        <f>2/9</f>
        <v>0.22222222222222221</v>
      </c>
    </row>
    <row r="29" spans="1:30" x14ac:dyDescent="0.3">
      <c r="A29" s="27">
        <f t="shared" si="62"/>
        <v>0.25</v>
      </c>
      <c r="B29" s="27">
        <f t="shared" si="89"/>
        <v>0.21666666666666667</v>
      </c>
      <c r="C29" s="27">
        <f t="shared" si="89"/>
        <v>0.22999999999999998</v>
      </c>
      <c r="D29" s="27">
        <f t="shared" si="64"/>
        <v>0.22466666666666665</v>
      </c>
      <c r="E29" s="27">
        <f t="shared" si="65"/>
        <v>0.2268</v>
      </c>
      <c r="F29" s="27">
        <f t="shared" si="66"/>
        <v>0.22594666666666666</v>
      </c>
      <c r="G29" s="27">
        <f t="shared" si="67"/>
        <v>0.22628799999999999</v>
      </c>
      <c r="H29" s="27">
        <f t="shared" si="68"/>
        <v>0.22615146666666663</v>
      </c>
      <c r="I29" s="27">
        <f t="shared" si="69"/>
        <v>0.22620607999999998</v>
      </c>
      <c r="J29" s="27">
        <f t="shared" si="70"/>
        <v>0.22618423466666665</v>
      </c>
      <c r="K29" s="27">
        <f t="shared" si="71"/>
        <v>0.2261929728</v>
      </c>
      <c r="L29" s="27">
        <f t="shared" si="72"/>
        <v>0.22618947754666666</v>
      </c>
      <c r="M29" s="27">
        <f t="shared" si="73"/>
        <v>0.226190875648</v>
      </c>
      <c r="N29" s="27">
        <f t="shared" si="74"/>
        <v>0.22619031640746667</v>
      </c>
      <c r="O29" s="27">
        <f t="shared" si="75"/>
        <v>0.22619054010368</v>
      </c>
      <c r="P29" s="27">
        <f t="shared" si="76"/>
        <v>0.22619045062519466</v>
      </c>
      <c r="Q29" s="27">
        <f t="shared" si="77"/>
        <v>0.22619048641658879</v>
      </c>
      <c r="R29" s="27">
        <f t="shared" si="78"/>
        <v>0.22619047210003113</v>
      </c>
      <c r="S29" s="27">
        <f t="shared" si="79"/>
        <v>0.22619047782665419</v>
      </c>
      <c r="T29" s="27">
        <f t="shared" si="80"/>
        <v>0.22619047553600496</v>
      </c>
      <c r="U29" s="27">
        <f t="shared" si="81"/>
        <v>0.22619047645226464</v>
      </c>
      <c r="V29" s="27">
        <f t="shared" si="82"/>
        <v>0.22619047608576076</v>
      </c>
      <c r="W29" s="27">
        <f t="shared" si="83"/>
        <v>0.22619047623236233</v>
      </c>
      <c r="X29" s="27">
        <f t="shared" si="84"/>
        <v>0.22619047617372168</v>
      </c>
      <c r="Y29" s="27">
        <f t="shared" si="85"/>
        <v>0.22619047619717797</v>
      </c>
      <c r="Z29" s="27">
        <f t="shared" si="86"/>
        <v>0.22619047618779548</v>
      </c>
      <c r="AA29" s="27">
        <f t="shared" si="87"/>
        <v>0.22619047619154847</v>
      </c>
      <c r="AB29" s="36">
        <f t="shared" si="88"/>
        <v>0.22619047619004728</v>
      </c>
      <c r="AC29" s="7"/>
      <c r="AD29" s="24">
        <f t="shared" ref="AD29:AD30" si="90">2/9</f>
        <v>0.22222222222222221</v>
      </c>
    </row>
    <row r="30" spans="1:30" x14ac:dyDescent="0.3">
      <c r="A30" s="27">
        <f t="shared" si="62"/>
        <v>0.25</v>
      </c>
      <c r="B30" s="27">
        <f t="shared" si="89"/>
        <v>0.21666666666666667</v>
      </c>
      <c r="C30" s="27">
        <f t="shared" si="89"/>
        <v>0.22999999999999998</v>
      </c>
      <c r="D30" s="27">
        <f t="shared" si="64"/>
        <v>0.22466666666666665</v>
      </c>
      <c r="E30" s="27">
        <f t="shared" si="65"/>
        <v>0.2268</v>
      </c>
      <c r="F30" s="27">
        <f t="shared" si="66"/>
        <v>0.22594666666666666</v>
      </c>
      <c r="G30" s="27">
        <f t="shared" si="67"/>
        <v>0.22628799999999999</v>
      </c>
      <c r="H30" s="27">
        <f t="shared" si="68"/>
        <v>0.22615146666666663</v>
      </c>
      <c r="I30" s="27">
        <f t="shared" si="69"/>
        <v>0.22620607999999998</v>
      </c>
      <c r="J30" s="27">
        <f t="shared" si="70"/>
        <v>0.22618423466666665</v>
      </c>
      <c r="K30" s="27">
        <f t="shared" si="71"/>
        <v>0.2261929728</v>
      </c>
      <c r="L30" s="27">
        <f t="shared" si="72"/>
        <v>0.22618947754666666</v>
      </c>
      <c r="M30" s="27">
        <f t="shared" si="73"/>
        <v>0.226190875648</v>
      </c>
      <c r="N30" s="27">
        <f t="shared" si="74"/>
        <v>0.22619031640746667</v>
      </c>
      <c r="O30" s="27">
        <f t="shared" si="75"/>
        <v>0.22619054010368</v>
      </c>
      <c r="P30" s="27">
        <f t="shared" si="76"/>
        <v>0.22619045062519466</v>
      </c>
      <c r="Q30" s="27">
        <f t="shared" si="77"/>
        <v>0.22619048641658879</v>
      </c>
      <c r="R30" s="27">
        <f t="shared" si="78"/>
        <v>0.22619047210003113</v>
      </c>
      <c r="S30" s="27">
        <f t="shared" si="79"/>
        <v>0.22619047782665419</v>
      </c>
      <c r="T30" s="27">
        <f t="shared" si="80"/>
        <v>0.22619047553600496</v>
      </c>
      <c r="U30" s="27">
        <f t="shared" si="81"/>
        <v>0.22619047645226464</v>
      </c>
      <c r="V30" s="27">
        <f t="shared" si="82"/>
        <v>0.22619047608576076</v>
      </c>
      <c r="W30" s="27">
        <f t="shared" si="83"/>
        <v>0.22619047623236233</v>
      </c>
      <c r="X30" s="27">
        <f t="shared" si="84"/>
        <v>0.22619047617372168</v>
      </c>
      <c r="Y30" s="27">
        <f t="shared" si="85"/>
        <v>0.22619047619717797</v>
      </c>
      <c r="Z30" s="27">
        <f t="shared" si="86"/>
        <v>0.22619047618779548</v>
      </c>
      <c r="AA30" s="27">
        <f t="shared" si="87"/>
        <v>0.22619047619154847</v>
      </c>
      <c r="AB30" s="36">
        <f t="shared" si="88"/>
        <v>0.22619047619004728</v>
      </c>
      <c r="AC30" s="7"/>
      <c r="AD30" s="24">
        <f t="shared" si="90"/>
        <v>0.22222222222222221</v>
      </c>
    </row>
    <row r="32" spans="1:30" x14ac:dyDescent="0.3">
      <c r="B32" s="7">
        <f>ABS(A27-B27)</f>
        <v>0.10000000000000003</v>
      </c>
      <c r="C32" s="7">
        <f t="shared" ref="C32" si="91">ABS(B27-C27)</f>
        <v>4.0000000000000036E-2</v>
      </c>
      <c r="D32" s="7">
        <f t="shared" ref="D32:D35" si="92">ABS(C27-D27)</f>
        <v>1.6000000000000014E-2</v>
      </c>
      <c r="E32" s="7">
        <f t="shared" ref="E32:E35" si="93">ABS(D27-E27)</f>
        <v>6.4000000000000168E-3</v>
      </c>
      <c r="F32" s="7">
        <f t="shared" ref="F32:F35" si="94">ABS(E27-F27)</f>
        <v>2.5600000000000067E-3</v>
      </c>
      <c r="G32" s="7">
        <f t="shared" ref="G32:G35" si="95">ABS(F27-G27)</f>
        <v>1.0240000000000249E-3</v>
      </c>
      <c r="H32" s="7">
        <f t="shared" ref="H32:H35" si="96">ABS(G27-H27)</f>
        <v>4.0960000000000996E-4</v>
      </c>
      <c r="I32" s="7">
        <f t="shared" ref="I32:I35" si="97">ABS(H27-I27)</f>
        <v>1.6384000000002619E-4</v>
      </c>
      <c r="J32" s="7">
        <f t="shared" ref="J32:J35" si="98">ABS(I27-J27)</f>
        <v>6.5536000000032679E-5</v>
      </c>
      <c r="K32" s="7">
        <f t="shared" ref="K32:K35" si="99">ABS(J27-K27)</f>
        <v>2.6214400000001969E-5</v>
      </c>
      <c r="L32" s="7">
        <f t="shared" ref="L32:L35" si="100">ABS(K27-L27)</f>
        <v>1.048576000001189E-5</v>
      </c>
      <c r="M32" s="7">
        <f t="shared" ref="M32:M35" si="101">ABS(L27-M27)</f>
        <v>4.194304000004756E-6</v>
      </c>
      <c r="N32" s="7">
        <f t="shared" ref="N32:N35" si="102">ABS(M27-N27)</f>
        <v>1.6777216000352091E-6</v>
      </c>
      <c r="O32" s="7">
        <f t="shared" ref="O32:O35" si="103">ABS(N27-O27)</f>
        <v>6.7108863999187918E-7</v>
      </c>
      <c r="P32" s="7">
        <f t="shared" ref="P32:P35" si="104">ABS(O27-P27)</f>
        <v>2.6843545597454721E-7</v>
      </c>
      <c r="Q32" s="7">
        <f t="shared" ref="Q32:Q35" si="105">ABS(P27-Q27)</f>
        <v>1.0737418243422781E-7</v>
      </c>
      <c r="R32" s="7">
        <f t="shared" ref="R32:R35" si="106">ABS(Q27-R27)</f>
        <v>4.2949672984793352E-8</v>
      </c>
      <c r="S32" s="7">
        <f t="shared" ref="S32:S35" si="107">ABS(R27-S27)</f>
        <v>1.7179869193917341E-8</v>
      </c>
      <c r="T32" s="7">
        <f t="shared" ref="T32:T35" si="108">ABS(S27-T27)</f>
        <v>6.8719476775669364E-9</v>
      </c>
      <c r="U32" s="7">
        <f t="shared" ref="U32:U35" si="109">ABS(T27-U27)</f>
        <v>2.748779093231235E-9</v>
      </c>
      <c r="V32" s="7">
        <f t="shared" ref="V32:V35" si="110">ABS(U27-V27)</f>
        <v>1.0995116483947243E-9</v>
      </c>
      <c r="W32" s="7">
        <f t="shared" ref="W32:W35" si="111">ABS(V27-W27)</f>
        <v>4.3980469266458044E-10</v>
      </c>
      <c r="X32" s="7">
        <f t="shared" ref="X32:X35" si="112">ABS(W27-X27)</f>
        <v>1.7592188816806242E-10</v>
      </c>
      <c r="Y32" s="7">
        <f t="shared" ref="Y32:Y35" si="113">ABS(X27-Y27)</f>
        <v>7.0368766369455216E-11</v>
      </c>
      <c r="Z32" s="7">
        <f t="shared" ref="Z32:Z35" si="114">ABS(Y27-Z27)</f>
        <v>2.8147539854472825E-11</v>
      </c>
      <c r="AA32" s="7">
        <f t="shared" ref="AA32:AA35" si="115">ABS(Z27-AA27)</f>
        <v>1.1258993737328638E-11</v>
      </c>
      <c r="AB32" s="7">
        <f t="shared" ref="AB32:AB35" si="116">ABS(AA27-AB27)</f>
        <v>4.5036196993919475E-12</v>
      </c>
      <c r="AD32" s="6">
        <f>ABS(AB27-AD27)</f>
        <v>1.1904761903475114E-2</v>
      </c>
    </row>
    <row r="33" spans="2:30" x14ac:dyDescent="0.3">
      <c r="B33" s="7">
        <f t="shared" ref="B33:C35" si="117">ABS(A28-B28)</f>
        <v>3.3333333333333326E-2</v>
      </c>
      <c r="C33" s="7">
        <f t="shared" si="117"/>
        <v>1.3333333333333308E-2</v>
      </c>
      <c r="D33" s="7">
        <f t="shared" si="92"/>
        <v>5.3333333333333288E-3</v>
      </c>
      <c r="E33" s="7">
        <f t="shared" si="93"/>
        <v>2.1333333333333482E-3</v>
      </c>
      <c r="F33" s="7">
        <f t="shared" si="94"/>
        <v>8.5333333333334482E-4</v>
      </c>
      <c r="G33" s="7">
        <f t="shared" si="95"/>
        <v>3.4133333333333238E-4</v>
      </c>
      <c r="H33" s="7">
        <f t="shared" si="96"/>
        <v>1.3653333333335516E-4</v>
      </c>
      <c r="I33" s="7">
        <f t="shared" si="97"/>
        <v>5.4613333333342062E-5</v>
      </c>
      <c r="J33" s="7">
        <f t="shared" si="98"/>
        <v>2.1845333333325723E-5</v>
      </c>
      <c r="K33" s="7">
        <f t="shared" si="99"/>
        <v>8.7381333333524935E-6</v>
      </c>
      <c r="L33" s="7">
        <f t="shared" si="100"/>
        <v>3.4952533333465485E-6</v>
      </c>
      <c r="M33" s="7">
        <f t="shared" si="101"/>
        <v>1.3981013333441705E-6</v>
      </c>
      <c r="N33" s="7">
        <f t="shared" si="102"/>
        <v>5.5924053332656598E-7</v>
      </c>
      <c r="O33" s="7">
        <f t="shared" si="103"/>
        <v>2.2369621333062639E-7</v>
      </c>
      <c r="P33" s="7">
        <f t="shared" si="104"/>
        <v>8.9478485343352787E-8</v>
      </c>
      <c r="Q33" s="7">
        <f t="shared" si="105"/>
        <v>3.5791394126238885E-8</v>
      </c>
      <c r="R33" s="7">
        <f t="shared" si="106"/>
        <v>1.4316557661597784E-8</v>
      </c>
      <c r="S33" s="7">
        <f t="shared" si="107"/>
        <v>5.7266230646391136E-9</v>
      </c>
      <c r="T33" s="7">
        <f t="shared" si="108"/>
        <v>2.2906492258556455E-9</v>
      </c>
      <c r="U33" s="7">
        <f t="shared" si="109"/>
        <v>9.1625967924002794E-10</v>
      </c>
      <c r="V33" s="7">
        <f t="shared" si="110"/>
        <v>3.6650388279824142E-10</v>
      </c>
      <c r="W33" s="7">
        <f t="shared" si="111"/>
        <v>1.4660156422152681E-10</v>
      </c>
      <c r="X33" s="7">
        <f t="shared" si="112"/>
        <v>5.8640647893071218E-11</v>
      </c>
      <c r="Y33" s="7">
        <f t="shared" si="113"/>
        <v>2.3456292463919226E-11</v>
      </c>
      <c r="Z33" s="7">
        <f t="shared" si="114"/>
        <v>9.3824947811071979E-12</v>
      </c>
      <c r="AA33" s="7">
        <f t="shared" si="115"/>
        <v>3.7529979124428792E-12</v>
      </c>
      <c r="AB33" s="7">
        <f t="shared" si="116"/>
        <v>1.5011880627469054E-12</v>
      </c>
      <c r="AD33" s="6">
        <f t="shared" ref="AD33:AD35" si="118">ABS(AB28-AD28)</f>
        <v>3.968253967825075E-3</v>
      </c>
    </row>
    <row r="34" spans="2:30" x14ac:dyDescent="0.3">
      <c r="B34" s="7">
        <f t="shared" si="117"/>
        <v>3.3333333333333326E-2</v>
      </c>
      <c r="C34" s="7">
        <f t="shared" si="117"/>
        <v>1.3333333333333308E-2</v>
      </c>
      <c r="D34" s="7">
        <f t="shared" si="92"/>
        <v>5.3333333333333288E-3</v>
      </c>
      <c r="E34" s="7">
        <f t="shared" si="93"/>
        <v>2.1333333333333482E-3</v>
      </c>
      <c r="F34" s="7">
        <f t="shared" si="94"/>
        <v>8.5333333333334482E-4</v>
      </c>
      <c r="G34" s="7">
        <f t="shared" si="95"/>
        <v>3.4133333333333238E-4</v>
      </c>
      <c r="H34" s="7">
        <f t="shared" si="96"/>
        <v>1.3653333333335516E-4</v>
      </c>
      <c r="I34" s="7">
        <f t="shared" si="97"/>
        <v>5.4613333333342062E-5</v>
      </c>
      <c r="J34" s="7">
        <f t="shared" si="98"/>
        <v>2.1845333333325723E-5</v>
      </c>
      <c r="K34" s="7">
        <f t="shared" si="99"/>
        <v>8.7381333333524935E-6</v>
      </c>
      <c r="L34" s="7">
        <f t="shared" si="100"/>
        <v>3.4952533333465485E-6</v>
      </c>
      <c r="M34" s="7">
        <f t="shared" si="101"/>
        <v>1.3981013333441705E-6</v>
      </c>
      <c r="N34" s="7">
        <f t="shared" si="102"/>
        <v>5.5924053332656598E-7</v>
      </c>
      <c r="O34" s="7">
        <f t="shared" si="103"/>
        <v>2.2369621333062639E-7</v>
      </c>
      <c r="P34" s="7">
        <f t="shared" si="104"/>
        <v>8.9478485343352787E-8</v>
      </c>
      <c r="Q34" s="7">
        <f t="shared" si="105"/>
        <v>3.5791394126238885E-8</v>
      </c>
      <c r="R34" s="7">
        <f t="shared" si="106"/>
        <v>1.4316557661597784E-8</v>
      </c>
      <c r="S34" s="7">
        <f t="shared" si="107"/>
        <v>5.7266230646391136E-9</v>
      </c>
      <c r="T34" s="7">
        <f t="shared" si="108"/>
        <v>2.2906492258556455E-9</v>
      </c>
      <c r="U34" s="7">
        <f t="shared" si="109"/>
        <v>9.1625967924002794E-10</v>
      </c>
      <c r="V34" s="7">
        <f t="shared" si="110"/>
        <v>3.6650388279824142E-10</v>
      </c>
      <c r="W34" s="7">
        <f t="shared" si="111"/>
        <v>1.4660156422152681E-10</v>
      </c>
      <c r="X34" s="7">
        <f t="shared" si="112"/>
        <v>5.8640647893071218E-11</v>
      </c>
      <c r="Y34" s="7">
        <f t="shared" si="113"/>
        <v>2.3456292463919226E-11</v>
      </c>
      <c r="Z34" s="7">
        <f t="shared" si="114"/>
        <v>9.3824947811071979E-12</v>
      </c>
      <c r="AA34" s="7">
        <f t="shared" si="115"/>
        <v>3.7529979124428792E-12</v>
      </c>
      <c r="AB34" s="7">
        <f t="shared" si="116"/>
        <v>1.5011880627469054E-12</v>
      </c>
      <c r="AD34" s="6">
        <f t="shared" si="118"/>
        <v>3.968253967825075E-3</v>
      </c>
    </row>
    <row r="35" spans="2:30" x14ac:dyDescent="0.3">
      <c r="B35" s="7">
        <f t="shared" si="117"/>
        <v>3.3333333333333326E-2</v>
      </c>
      <c r="C35" s="7">
        <f t="shared" si="117"/>
        <v>1.3333333333333308E-2</v>
      </c>
      <c r="D35" s="7">
        <f t="shared" si="92"/>
        <v>5.3333333333333288E-3</v>
      </c>
      <c r="E35" s="7">
        <f t="shared" si="93"/>
        <v>2.1333333333333482E-3</v>
      </c>
      <c r="F35" s="7">
        <f t="shared" si="94"/>
        <v>8.5333333333334482E-4</v>
      </c>
      <c r="G35" s="7">
        <f t="shared" si="95"/>
        <v>3.4133333333333238E-4</v>
      </c>
      <c r="H35" s="7">
        <f t="shared" si="96"/>
        <v>1.3653333333335516E-4</v>
      </c>
      <c r="I35" s="7">
        <f t="shared" si="97"/>
        <v>5.4613333333342062E-5</v>
      </c>
      <c r="J35" s="7">
        <f t="shared" si="98"/>
        <v>2.1845333333325723E-5</v>
      </c>
      <c r="K35" s="7">
        <f t="shared" si="99"/>
        <v>8.7381333333524935E-6</v>
      </c>
      <c r="L35" s="7">
        <f t="shared" si="100"/>
        <v>3.4952533333465485E-6</v>
      </c>
      <c r="M35" s="7">
        <f t="shared" si="101"/>
        <v>1.3981013333441705E-6</v>
      </c>
      <c r="N35" s="7">
        <f t="shared" si="102"/>
        <v>5.5924053332656598E-7</v>
      </c>
      <c r="O35" s="7">
        <f t="shared" si="103"/>
        <v>2.2369621333062639E-7</v>
      </c>
      <c r="P35" s="7">
        <f t="shared" si="104"/>
        <v>8.9478485343352787E-8</v>
      </c>
      <c r="Q35" s="7">
        <f t="shared" si="105"/>
        <v>3.5791394126238885E-8</v>
      </c>
      <c r="R35" s="7">
        <f t="shared" si="106"/>
        <v>1.4316557661597784E-8</v>
      </c>
      <c r="S35" s="7">
        <f t="shared" si="107"/>
        <v>5.7266230646391136E-9</v>
      </c>
      <c r="T35" s="7">
        <f t="shared" si="108"/>
        <v>2.2906492258556455E-9</v>
      </c>
      <c r="U35" s="7">
        <f t="shared" si="109"/>
        <v>9.1625967924002794E-10</v>
      </c>
      <c r="V35" s="7">
        <f t="shared" si="110"/>
        <v>3.6650388279824142E-10</v>
      </c>
      <c r="W35" s="7">
        <f t="shared" si="111"/>
        <v>1.4660156422152681E-10</v>
      </c>
      <c r="X35" s="7">
        <f t="shared" si="112"/>
        <v>5.8640647893071218E-11</v>
      </c>
      <c r="Y35" s="7">
        <f t="shared" si="113"/>
        <v>2.3456292463919226E-11</v>
      </c>
      <c r="Z35" s="7">
        <f t="shared" si="114"/>
        <v>9.3824947811071979E-12</v>
      </c>
      <c r="AA35" s="7">
        <f t="shared" si="115"/>
        <v>3.7529979124428792E-12</v>
      </c>
      <c r="AB35" s="7">
        <f t="shared" si="116"/>
        <v>1.5011880627469054E-12</v>
      </c>
      <c r="AD35" s="6">
        <f t="shared" si="118"/>
        <v>3.968253967825075E-3</v>
      </c>
    </row>
  </sheetData>
  <mergeCells count="5">
    <mergeCell ref="C1:E1"/>
    <mergeCell ref="H1:J1"/>
    <mergeCell ref="M4:P4"/>
    <mergeCell ref="C8:E8"/>
    <mergeCell ref="H8:J8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47D81C-AD54-47F6-AD78-6048D7B0DD11}">
  <dimension ref="A1:AD35"/>
  <sheetViews>
    <sheetView topLeftCell="A10" workbookViewId="0">
      <selection activeCell="E7" sqref="E7"/>
    </sheetView>
  </sheetViews>
  <sheetFormatPr defaultRowHeight="14.4" x14ac:dyDescent="0.3"/>
  <cols>
    <col min="1" max="1" width="8.88671875" style="2"/>
    <col min="2" max="5" width="7.5546875" bestFit="1" customWidth="1"/>
    <col min="6" max="6" width="7.5546875" customWidth="1"/>
    <col min="7" max="10" width="7.5546875" bestFit="1" customWidth="1"/>
    <col min="11" max="11" width="7.5546875" customWidth="1"/>
    <col min="12" max="22" width="7.5546875" bestFit="1" customWidth="1"/>
    <col min="30" max="30" width="10.109375" style="2" bestFit="1" customWidth="1"/>
  </cols>
  <sheetData>
    <row r="1" spans="1:30" x14ac:dyDescent="0.3">
      <c r="C1" s="56" t="s">
        <v>16</v>
      </c>
      <c r="D1" s="56"/>
      <c r="E1" s="56"/>
      <c r="F1" s="14"/>
      <c r="H1" s="56" t="s">
        <v>21</v>
      </c>
      <c r="I1" s="56"/>
      <c r="J1" s="56"/>
      <c r="K1" s="14"/>
    </row>
    <row r="2" spans="1:30" x14ac:dyDescent="0.3">
      <c r="A2" s="16" t="s">
        <v>18</v>
      </c>
      <c r="C2" s="4" t="s">
        <v>1</v>
      </c>
      <c r="D2" s="4" t="s">
        <v>7</v>
      </c>
      <c r="E2" s="4" t="s">
        <v>8</v>
      </c>
      <c r="F2" s="4" t="s">
        <v>9</v>
      </c>
      <c r="H2" s="4" t="s">
        <v>1</v>
      </c>
      <c r="I2" s="4" t="s">
        <v>7</v>
      </c>
      <c r="J2" s="4" t="s">
        <v>8</v>
      </c>
      <c r="K2" s="4" t="s">
        <v>9</v>
      </c>
    </row>
    <row r="3" spans="1:30" x14ac:dyDescent="0.3">
      <c r="A3" s="3">
        <v>0.8</v>
      </c>
      <c r="C3" s="5">
        <v>0</v>
      </c>
      <c r="D3" s="5">
        <f>1/2</f>
        <v>0.5</v>
      </c>
      <c r="E3" s="5">
        <v>0</v>
      </c>
      <c r="F3" s="5">
        <v>0</v>
      </c>
      <c r="G3" s="10"/>
      <c r="H3" s="17">
        <f>$A$3*C3</f>
        <v>0</v>
      </c>
      <c r="I3" s="17">
        <f t="shared" ref="I3:K6" si="0">$A$3*D3</f>
        <v>0.4</v>
      </c>
      <c r="J3" s="17">
        <f t="shared" si="0"/>
        <v>0</v>
      </c>
      <c r="K3" s="17">
        <f t="shared" si="0"/>
        <v>0</v>
      </c>
      <c r="L3" s="10"/>
    </row>
    <row r="4" spans="1:30" x14ac:dyDescent="0.3">
      <c r="C4" s="5">
        <f>1/3</f>
        <v>0.33333333333333331</v>
      </c>
      <c r="D4" s="5">
        <v>0</v>
      </c>
      <c r="E4" s="5">
        <v>0</v>
      </c>
      <c r="F4" s="5">
        <f>1/2</f>
        <v>0.5</v>
      </c>
      <c r="G4" s="10"/>
      <c r="H4" s="17">
        <f t="shared" ref="H4:H6" si="1">$A$3*C4</f>
        <v>0.26666666666666666</v>
      </c>
      <c r="I4" s="17">
        <f t="shared" si="0"/>
        <v>0</v>
      </c>
      <c r="J4" s="17">
        <f t="shared" si="0"/>
        <v>0</v>
      </c>
      <c r="K4" s="17">
        <f t="shared" si="0"/>
        <v>0.4</v>
      </c>
      <c r="L4" s="10"/>
      <c r="M4" s="53" t="s">
        <v>4</v>
      </c>
      <c r="N4" s="53"/>
      <c r="O4" s="53"/>
      <c r="P4" s="53"/>
    </row>
    <row r="5" spans="1:30" x14ac:dyDescent="0.3">
      <c r="C5" s="5">
        <f t="shared" ref="C5:C6" si="2">1/3</f>
        <v>0.33333333333333331</v>
      </c>
      <c r="D5" s="5">
        <v>0</v>
      </c>
      <c r="E5" s="5">
        <v>0</v>
      </c>
      <c r="F5" s="5">
        <f>1/2</f>
        <v>0.5</v>
      </c>
      <c r="G5" s="10"/>
      <c r="H5" s="17">
        <f t="shared" si="1"/>
        <v>0.26666666666666666</v>
      </c>
      <c r="I5" s="17">
        <f t="shared" si="0"/>
        <v>0</v>
      </c>
      <c r="J5" s="17">
        <f t="shared" si="0"/>
        <v>0</v>
      </c>
      <c r="K5" s="17">
        <f t="shared" si="0"/>
        <v>0.4</v>
      </c>
      <c r="L5" s="10"/>
      <c r="M5" s="19">
        <f t="shared" ref="M5:P8" si="3">H3+H9</f>
        <v>4.9999999999999989E-2</v>
      </c>
      <c r="N5" s="19">
        <f t="shared" si="3"/>
        <v>0.45</v>
      </c>
      <c r="O5" s="19">
        <f t="shared" si="3"/>
        <v>4.9999999999999989E-2</v>
      </c>
      <c r="P5" s="19">
        <f t="shared" si="3"/>
        <v>4.9999999999999989E-2</v>
      </c>
    </row>
    <row r="6" spans="1:30" x14ac:dyDescent="0.3">
      <c r="C6" s="5">
        <f t="shared" si="2"/>
        <v>0.33333333333333331</v>
      </c>
      <c r="D6" s="5">
        <f>1/2</f>
        <v>0.5</v>
      </c>
      <c r="E6" s="5">
        <v>0</v>
      </c>
      <c r="F6" s="5">
        <v>0</v>
      </c>
      <c r="G6" s="10"/>
      <c r="H6" s="17">
        <f t="shared" si="1"/>
        <v>0.26666666666666666</v>
      </c>
      <c r="I6" s="17">
        <f t="shared" si="0"/>
        <v>0.4</v>
      </c>
      <c r="J6" s="17">
        <f t="shared" si="0"/>
        <v>0</v>
      </c>
      <c r="K6" s="17">
        <f t="shared" si="0"/>
        <v>0</v>
      </c>
      <c r="L6" s="10"/>
      <c r="M6" s="19">
        <f t="shared" si="3"/>
        <v>0.31666666666666665</v>
      </c>
      <c r="N6" s="19">
        <f t="shared" si="3"/>
        <v>4.9999999999999989E-2</v>
      </c>
      <c r="O6" s="19">
        <f t="shared" si="3"/>
        <v>4.9999999999999989E-2</v>
      </c>
      <c r="P6" s="19">
        <f t="shared" si="3"/>
        <v>0.45</v>
      </c>
    </row>
    <row r="7" spans="1:30" x14ac:dyDescent="0.3">
      <c r="C7" s="10"/>
      <c r="D7" s="10"/>
      <c r="E7" s="10"/>
      <c r="F7" s="10"/>
      <c r="G7" s="10"/>
      <c r="H7" s="10"/>
      <c r="I7" s="10"/>
      <c r="J7" s="10"/>
      <c r="K7" s="10"/>
      <c r="L7" s="10"/>
      <c r="M7" s="19">
        <f t="shared" si="3"/>
        <v>0.31666666666666665</v>
      </c>
      <c r="N7" s="19">
        <f t="shared" si="3"/>
        <v>4.9999999999999989E-2</v>
      </c>
      <c r="O7" s="19">
        <f t="shared" si="3"/>
        <v>4.9999999999999989E-2</v>
      </c>
      <c r="P7" s="19">
        <f t="shared" si="3"/>
        <v>0.45</v>
      </c>
    </row>
    <row r="8" spans="1:30" x14ac:dyDescent="0.3">
      <c r="A8" s="15" t="s">
        <v>19</v>
      </c>
      <c r="C8" s="54" t="s">
        <v>17</v>
      </c>
      <c r="D8" s="54"/>
      <c r="E8" s="54"/>
      <c r="F8" s="25"/>
      <c r="G8" s="10"/>
      <c r="H8" s="55" t="s">
        <v>20</v>
      </c>
      <c r="I8" s="55"/>
      <c r="J8" s="55"/>
      <c r="K8" s="26"/>
      <c r="L8" s="10"/>
      <c r="M8" s="19">
        <f t="shared" si="3"/>
        <v>0.31666666666666665</v>
      </c>
      <c r="N8" s="19">
        <f t="shared" si="3"/>
        <v>0.45</v>
      </c>
      <c r="O8" s="19">
        <f t="shared" si="3"/>
        <v>4.9999999999999989E-2</v>
      </c>
      <c r="P8" s="19">
        <f t="shared" si="3"/>
        <v>4.9999999999999989E-2</v>
      </c>
    </row>
    <row r="9" spans="1:30" x14ac:dyDescent="0.3">
      <c r="A9" s="13">
        <f>1-A3</f>
        <v>0.19999999999999996</v>
      </c>
      <c r="C9" s="12">
        <f>1/4</f>
        <v>0.25</v>
      </c>
      <c r="D9" s="12">
        <f t="shared" ref="D9:F12" si="4">1/4</f>
        <v>0.25</v>
      </c>
      <c r="E9" s="12">
        <f t="shared" si="4"/>
        <v>0.25</v>
      </c>
      <c r="F9" s="12">
        <f t="shared" si="4"/>
        <v>0.25</v>
      </c>
      <c r="G9" s="10"/>
      <c r="H9" s="18">
        <f>$A$9*C9</f>
        <v>4.9999999999999989E-2</v>
      </c>
      <c r="I9" s="18">
        <f t="shared" ref="I9:K12" si="5">$A$9*D9</f>
        <v>4.9999999999999989E-2</v>
      </c>
      <c r="J9" s="18">
        <f t="shared" si="5"/>
        <v>4.9999999999999989E-2</v>
      </c>
      <c r="K9" s="18">
        <f t="shared" si="5"/>
        <v>4.9999999999999989E-2</v>
      </c>
      <c r="L9" s="10"/>
    </row>
    <row r="10" spans="1:30" x14ac:dyDescent="0.3">
      <c r="C10" s="12">
        <f t="shared" ref="C10:C12" si="6">1/4</f>
        <v>0.25</v>
      </c>
      <c r="D10" s="12">
        <f t="shared" si="4"/>
        <v>0.25</v>
      </c>
      <c r="E10" s="12">
        <f t="shared" si="4"/>
        <v>0.25</v>
      </c>
      <c r="F10" s="12">
        <f t="shared" si="4"/>
        <v>0.25</v>
      </c>
      <c r="G10" s="10"/>
      <c r="H10" s="18">
        <f t="shared" ref="H10:H12" si="7">$A$9*C10</f>
        <v>4.9999999999999989E-2</v>
      </c>
      <c r="I10" s="18">
        <f t="shared" si="5"/>
        <v>4.9999999999999989E-2</v>
      </c>
      <c r="J10" s="18">
        <f t="shared" si="5"/>
        <v>4.9999999999999989E-2</v>
      </c>
      <c r="K10" s="18">
        <f t="shared" si="5"/>
        <v>4.9999999999999989E-2</v>
      </c>
      <c r="L10" s="10"/>
      <c r="M10" s="10"/>
      <c r="N10" s="10"/>
      <c r="O10" s="10"/>
    </row>
    <row r="11" spans="1:30" x14ac:dyDescent="0.3">
      <c r="C11" s="12">
        <f t="shared" si="6"/>
        <v>0.25</v>
      </c>
      <c r="D11" s="12">
        <f t="shared" si="4"/>
        <v>0.25</v>
      </c>
      <c r="E11" s="12">
        <f t="shared" si="4"/>
        <v>0.25</v>
      </c>
      <c r="F11" s="12">
        <f t="shared" si="4"/>
        <v>0.25</v>
      </c>
      <c r="G11" s="10"/>
      <c r="H11" s="18">
        <f t="shared" si="7"/>
        <v>4.9999999999999989E-2</v>
      </c>
      <c r="I11" s="18">
        <f t="shared" si="5"/>
        <v>4.9999999999999989E-2</v>
      </c>
      <c r="J11" s="18">
        <f t="shared" si="5"/>
        <v>4.9999999999999989E-2</v>
      </c>
      <c r="K11" s="18">
        <f t="shared" si="5"/>
        <v>4.9999999999999989E-2</v>
      </c>
      <c r="L11" s="10"/>
      <c r="M11" s="10"/>
      <c r="N11" s="10"/>
      <c r="O11" s="10"/>
      <c r="AD11" s="1" t="s">
        <v>22</v>
      </c>
    </row>
    <row r="12" spans="1:30" x14ac:dyDescent="0.3">
      <c r="C12" s="12">
        <f t="shared" si="6"/>
        <v>0.25</v>
      </c>
      <c r="D12" s="12">
        <f t="shared" si="4"/>
        <v>0.25</v>
      </c>
      <c r="E12" s="12">
        <f t="shared" si="4"/>
        <v>0.25</v>
      </c>
      <c r="F12" s="12">
        <f t="shared" si="4"/>
        <v>0.25</v>
      </c>
      <c r="G12" s="10"/>
      <c r="H12" s="18">
        <f t="shared" si="7"/>
        <v>4.9999999999999989E-2</v>
      </c>
      <c r="I12" s="18">
        <f t="shared" si="5"/>
        <v>4.9999999999999989E-2</v>
      </c>
      <c r="J12" s="18">
        <f t="shared" si="5"/>
        <v>4.9999999999999989E-2</v>
      </c>
      <c r="K12" s="18">
        <f t="shared" si="5"/>
        <v>4.9999999999999989E-2</v>
      </c>
      <c r="L12" s="10"/>
      <c r="M12" s="10"/>
      <c r="N12" s="10"/>
      <c r="O12" s="10"/>
      <c r="AD12" s="1"/>
    </row>
    <row r="13" spans="1:30" x14ac:dyDescent="0.3">
      <c r="AA13" s="22"/>
      <c r="AB13" s="33">
        <f>SUM(AB15:AB18)</f>
        <v>1.5474561029850341E-3</v>
      </c>
      <c r="AD13" s="23">
        <f>SUM(AD15:AD18)</f>
        <v>1</v>
      </c>
    </row>
    <row r="14" spans="1:30" x14ac:dyDescent="0.3">
      <c r="A14" s="1" t="s">
        <v>3</v>
      </c>
      <c r="B14" s="1" t="s">
        <v>5</v>
      </c>
      <c r="C14" s="1" t="s">
        <v>6</v>
      </c>
      <c r="AB14" s="20"/>
    </row>
    <row r="15" spans="1:30" x14ac:dyDescent="0.3">
      <c r="A15" s="27">
        <f>1/4</f>
        <v>0.25</v>
      </c>
      <c r="B15" s="27">
        <f>$M5*A$15+$N5*A$16+$O5*A$17+$P5*A$18</f>
        <v>0.15000000000000002</v>
      </c>
      <c r="C15" s="27">
        <f t="shared" ref="C15:C18" si="8">$M5*B$15+$N5*B$16+$O5*B$17+$P5*B$18</f>
        <v>0.12666666666666668</v>
      </c>
      <c r="D15" s="27">
        <f t="shared" ref="D15:D18" si="9">$M5*C$15+$N5*C$16+$O5*C$17+$P5*C$18</f>
        <v>9.8000000000000004E-2</v>
      </c>
      <c r="E15" s="27">
        <f t="shared" ref="E15:E18" si="10">$M5*D$15+$N5*D$16+$O5*D$17+$P5*D$18</f>
        <v>7.7377777777777768E-2</v>
      </c>
      <c r="F15" s="27">
        <f t="shared" ref="F15:F18" si="11">$M5*E$15+$N5*E$16+$O5*E$17+$P5*E$18</f>
        <v>6.08E-2</v>
      </c>
      <c r="G15" s="27">
        <f t="shared" ref="G15:G18" si="12">$M5*F$15+$N5*F$16+$O5*F$17+$P5*F$18</f>
        <v>4.7828740740740741E-2</v>
      </c>
      <c r="H15" s="27">
        <f t="shared" ref="H15:H18" si="13">$M5*G$15+$N5*G$16+$O5*G$17+$P5*G$18</f>
        <v>3.7614577777777776E-2</v>
      </c>
      <c r="I15" s="27">
        <f t="shared" ref="I15:I18" si="14">$M5*H$15+$N5*H$16+$O5*H$17+$P5*H$18</f>
        <v>2.9583628641975307E-2</v>
      </c>
      <c r="J15" s="27">
        <f t="shared" ref="J15:J18" si="15">$M5*I$15+$N5*I$16+$O5*I$17+$P5*I$18</f>
        <v>2.3266981925925932E-2</v>
      </c>
      <c r="K15" s="27">
        <f t="shared" ref="K15:K18" si="16">$M5*J$15+$N5*J$16+$O5*J$17+$P5*J$18</f>
        <v>1.8299121356378602E-2</v>
      </c>
      <c r="L15" s="27">
        <f t="shared" ref="L15:L18" si="17">$M5*K$15+$N5*K$16+$O5*K$17+$P5*K$18</f>
        <v>1.4391963496296296E-2</v>
      </c>
      <c r="M15" s="27">
        <f t="shared" ref="M15:M18" si="18">$M5*L$15+$N5*L$16+$O5*L$17+$P5*L$18</f>
        <v>1.1319049230046639E-2</v>
      </c>
      <c r="N15" s="27">
        <f t="shared" ref="N15:N18" si="19">$M5*M$15+$N5*M$16+$O5*M$17+$P5*M$18</f>
        <v>8.9022508508181074E-3</v>
      </c>
      <c r="O15" s="27">
        <f t="shared" ref="O15:O18" si="20">$M5*N$15+$N5*N$16+$O5*N$17+$P5*N$18</f>
        <v>7.0014777308977042E-3</v>
      </c>
      <c r="P15" s="27">
        <f t="shared" ref="P15:P18" si="21">$M5*O$15+$N5*O$16+$O5*O$17+$P5*O$18</f>
        <v>5.5065500966586124E-3</v>
      </c>
      <c r="Q15" s="27">
        <f t="shared" ref="Q15:Q18" si="22">$M5*P$15+$N5*P$16+$O5*P$17+$P5*P$18</f>
        <v>4.3308134585268313E-3</v>
      </c>
      <c r="R15" s="27">
        <f t="shared" ref="R15:R18" si="23">$M5*Q$15+$N5*Q$16+$O5*Q$17+$P5*Q$18</f>
        <v>3.4061154226260283E-3</v>
      </c>
      <c r="S15" s="27">
        <f t="shared" ref="S15:S18" si="24">$M5*R$15+$N5*R$16+$O5*R$17+$P5*R$18</f>
        <v>2.6788552274928856E-3</v>
      </c>
      <c r="T15" s="27">
        <f t="shared" ref="T15:T18" si="25">$M5*S$15+$N5*S$16+$O5*S$17+$P5*S$18</f>
        <v>2.1068767318142153E-3</v>
      </c>
      <c r="U15" s="27">
        <f t="shared" ref="U15:U18" si="26">$M5*T$15+$N5*T$16+$O5*T$17+$P5*T$18</f>
        <v>1.6570248057874858E-3</v>
      </c>
      <c r="V15" s="27">
        <f t="shared" ref="V15:V18" si="27">$M5*U$15+$N5*U$16+$O5*U$17+$P5*U$18</f>
        <v>1.3032234708052429E-3</v>
      </c>
      <c r="W15" s="27">
        <f t="shared" ref="W15:W18" si="28">$M5*V$15+$N5*V$16+$O5*V$17+$P5*V$18</f>
        <v>1.0249643873319772E-3</v>
      </c>
      <c r="X15" s="27">
        <f t="shared" ref="X15:X18" si="29">$M5*W$15+$N5*W$16+$O5*W$17+$P5*W$18</f>
        <v>8.0611807478395505E-4</v>
      </c>
      <c r="Y15" s="27">
        <f t="shared" ref="Y15:Y18" si="30">$M5*X$15+$N5*X$16+$O5*X$17+$P5*X$18</f>
        <v>6.339989550123964E-4</v>
      </c>
      <c r="Z15" s="27">
        <f t="shared" ref="Z15:Z18" si="31">$M5*Y$15+$N5*Y$16+$O5*Y$17+$P5*Y$18</f>
        <v>4.986300239757513E-4</v>
      </c>
      <c r="AA15" s="27">
        <f t="shared" ref="AA15:AA18" si="32">$M5*Z$15+$N5*Z$16+$O5*Z$17+$P5*Z$18</f>
        <v>3.9216452778726888E-4</v>
      </c>
      <c r="AB15" s="34">
        <f>$M5*AA$15+$N5*AA$16+$O5*AA$17+$P5*AA$18</f>
        <v>3.0843112018880483E-4</v>
      </c>
      <c r="AC15" s="7"/>
      <c r="AD15" s="24">
        <f>3/9</f>
        <v>0.33333333333333331</v>
      </c>
    </row>
    <row r="16" spans="1:30" x14ac:dyDescent="0.3">
      <c r="A16" s="27">
        <f t="shared" ref="A16:A18" si="33">1/4</f>
        <v>0.25</v>
      </c>
      <c r="B16" s="27">
        <f t="shared" ref="B16:B18" si="34">$M6*A$15+$N6*A$16+$O6*A$17+$P6*A$18</f>
        <v>0.21666666666666667</v>
      </c>
      <c r="C16" s="27">
        <f t="shared" si="8"/>
        <v>0.16666666666666669</v>
      </c>
      <c r="D16" s="27">
        <f t="shared" si="9"/>
        <v>0.13177777777777777</v>
      </c>
      <c r="E16" s="27">
        <f t="shared" si="10"/>
        <v>0.10351111111111112</v>
      </c>
      <c r="F16" s="27">
        <f t="shared" si="11"/>
        <v>8.1434074074074075E-2</v>
      </c>
      <c r="G16" s="27">
        <f t="shared" si="12"/>
        <v>6.4042074074074071E-2</v>
      </c>
      <c r="H16" s="27">
        <f t="shared" si="13"/>
        <v>5.036890864197531E-2</v>
      </c>
      <c r="I16" s="27">
        <f t="shared" si="14"/>
        <v>3.9614182716049384E-2</v>
      </c>
      <c r="J16" s="27">
        <f t="shared" si="15"/>
        <v>3.115594956378601E-2</v>
      </c>
      <c r="K16" s="27">
        <f t="shared" si="16"/>
        <v>2.450364986995885E-2</v>
      </c>
      <c r="L16" s="27">
        <f t="shared" si="17"/>
        <v>1.9271729191330592E-2</v>
      </c>
      <c r="M16" s="27">
        <f t="shared" si="18"/>
        <v>1.515690616239232E-2</v>
      </c>
      <c r="N16" s="27">
        <f t="shared" si="19"/>
        <v>1.1920663978830544E-2</v>
      </c>
      <c r="O16" s="27">
        <f t="shared" si="20"/>
        <v>9.3754112911158677E-3</v>
      </c>
      <c r="P16" s="27">
        <f t="shared" si="21"/>
        <v>7.3736108248979998E-3</v>
      </c>
      <c r="Q16" s="27">
        <f t="shared" si="22"/>
        <v>5.7992268176357935E-3</v>
      </c>
      <c r="R16" s="27">
        <f t="shared" si="23"/>
        <v>4.5609990115665165E-3</v>
      </c>
      <c r="S16" s="27">
        <f t="shared" si="24"/>
        <v>3.587152673526493E-3</v>
      </c>
      <c r="T16" s="27">
        <f t="shared" si="25"/>
        <v>2.8212381258123182E-3</v>
      </c>
      <c r="U16" s="27">
        <f t="shared" si="26"/>
        <v>2.2188586009379433E-3</v>
      </c>
      <c r="V16" s="27">
        <f t="shared" si="27"/>
        <v>1.7450967523485728E-3</v>
      </c>
      <c r="W16" s="27">
        <f t="shared" si="28"/>
        <v>1.372490646213375E-3</v>
      </c>
      <c r="X16" s="27">
        <f t="shared" si="29"/>
        <v>1.0794419114058158E-3</v>
      </c>
      <c r="Y16" s="27">
        <f t="shared" si="30"/>
        <v>8.4896377495478448E-4</v>
      </c>
      <c r="Z16" s="27">
        <f t="shared" si="31"/>
        <v>6.6769641197905695E-4</v>
      </c>
      <c r="AA16" s="27">
        <f t="shared" si="32"/>
        <v>5.2513253418080244E-4</v>
      </c>
      <c r="AB16" s="34">
        <f t="shared" ref="AB16:AB18" si="35">$M6*AA$15+$N6*AA$16+$O6*AA$17+$P6*AA$18</f>
        <v>4.1300832759874314E-4</v>
      </c>
      <c r="AC16" s="7"/>
      <c r="AD16" s="24">
        <f>2/9</f>
        <v>0.22222222222222221</v>
      </c>
    </row>
    <row r="17" spans="1:30" x14ac:dyDescent="0.3">
      <c r="A17" s="27">
        <f t="shared" si="33"/>
        <v>0.25</v>
      </c>
      <c r="B17" s="27">
        <f t="shared" si="34"/>
        <v>0.21666666666666667</v>
      </c>
      <c r="C17" s="27">
        <f t="shared" si="8"/>
        <v>0.16666666666666669</v>
      </c>
      <c r="D17" s="27">
        <f t="shared" si="9"/>
        <v>0.13177777777777777</v>
      </c>
      <c r="E17" s="27">
        <f t="shared" si="10"/>
        <v>0.10351111111111112</v>
      </c>
      <c r="F17" s="27">
        <f t="shared" si="11"/>
        <v>8.1434074074074075E-2</v>
      </c>
      <c r="G17" s="27">
        <f t="shared" si="12"/>
        <v>6.4042074074074071E-2</v>
      </c>
      <c r="H17" s="27">
        <f t="shared" si="13"/>
        <v>5.036890864197531E-2</v>
      </c>
      <c r="I17" s="27">
        <f t="shared" si="14"/>
        <v>3.9614182716049384E-2</v>
      </c>
      <c r="J17" s="27">
        <f t="shared" si="15"/>
        <v>3.115594956378601E-2</v>
      </c>
      <c r="K17" s="27">
        <f t="shared" si="16"/>
        <v>2.450364986995885E-2</v>
      </c>
      <c r="L17" s="27">
        <f t="shared" si="17"/>
        <v>1.9271729191330592E-2</v>
      </c>
      <c r="M17" s="27">
        <f t="shared" si="18"/>
        <v>1.515690616239232E-2</v>
      </c>
      <c r="N17" s="27">
        <f t="shared" si="19"/>
        <v>1.1920663978830544E-2</v>
      </c>
      <c r="O17" s="27">
        <f t="shared" si="20"/>
        <v>9.3754112911158677E-3</v>
      </c>
      <c r="P17" s="27">
        <f t="shared" si="21"/>
        <v>7.3736108248979998E-3</v>
      </c>
      <c r="Q17" s="27">
        <f t="shared" si="22"/>
        <v>5.7992268176357935E-3</v>
      </c>
      <c r="R17" s="27">
        <f t="shared" si="23"/>
        <v>4.5609990115665165E-3</v>
      </c>
      <c r="S17" s="27">
        <f t="shared" si="24"/>
        <v>3.587152673526493E-3</v>
      </c>
      <c r="T17" s="27">
        <f t="shared" si="25"/>
        <v>2.8212381258123182E-3</v>
      </c>
      <c r="U17" s="27">
        <f t="shared" si="26"/>
        <v>2.2188586009379433E-3</v>
      </c>
      <c r="V17" s="27">
        <f t="shared" si="27"/>
        <v>1.7450967523485728E-3</v>
      </c>
      <c r="W17" s="27">
        <f t="shared" si="28"/>
        <v>1.372490646213375E-3</v>
      </c>
      <c r="X17" s="27">
        <f t="shared" si="29"/>
        <v>1.0794419114058158E-3</v>
      </c>
      <c r="Y17" s="27">
        <f t="shared" si="30"/>
        <v>8.4896377495478448E-4</v>
      </c>
      <c r="Z17" s="27">
        <f t="shared" si="31"/>
        <v>6.6769641197905695E-4</v>
      </c>
      <c r="AA17" s="27">
        <f t="shared" si="32"/>
        <v>5.2513253418080244E-4</v>
      </c>
      <c r="AB17" s="34">
        <f t="shared" si="35"/>
        <v>4.1300832759874314E-4</v>
      </c>
      <c r="AC17" s="7"/>
      <c r="AD17" s="24">
        <f t="shared" ref="AD17:AD18" si="36">2/9</f>
        <v>0.22222222222222221</v>
      </c>
    </row>
    <row r="18" spans="1:30" x14ac:dyDescent="0.3">
      <c r="A18" s="27">
        <f t="shared" si="33"/>
        <v>0.25</v>
      </c>
      <c r="B18" s="27">
        <f t="shared" si="34"/>
        <v>0.21666666666666667</v>
      </c>
      <c r="C18" s="27">
        <f t="shared" si="8"/>
        <v>0.16666666666666669</v>
      </c>
      <c r="D18" s="27">
        <f t="shared" si="9"/>
        <v>0.1317777777777778</v>
      </c>
      <c r="E18" s="27">
        <f t="shared" si="10"/>
        <v>0.10351111111111111</v>
      </c>
      <c r="F18" s="27">
        <f t="shared" si="11"/>
        <v>8.1434074074074075E-2</v>
      </c>
      <c r="G18" s="27">
        <f t="shared" si="12"/>
        <v>6.4042074074074071E-2</v>
      </c>
      <c r="H18" s="27">
        <f t="shared" si="13"/>
        <v>5.036890864197531E-2</v>
      </c>
      <c r="I18" s="27">
        <f t="shared" si="14"/>
        <v>3.9614182716049384E-2</v>
      </c>
      <c r="J18" s="27">
        <f t="shared" si="15"/>
        <v>3.1155949563786013E-2</v>
      </c>
      <c r="K18" s="27">
        <f t="shared" si="16"/>
        <v>2.450364986995885E-2</v>
      </c>
      <c r="L18" s="27">
        <f t="shared" si="17"/>
        <v>1.9271729191330592E-2</v>
      </c>
      <c r="M18" s="27">
        <f t="shared" si="18"/>
        <v>1.515690616239232E-2</v>
      </c>
      <c r="N18" s="27">
        <f t="shared" si="19"/>
        <v>1.1920663978830546E-2</v>
      </c>
      <c r="O18" s="27">
        <f t="shared" si="20"/>
        <v>9.3754112911158677E-3</v>
      </c>
      <c r="P18" s="27">
        <f t="shared" si="21"/>
        <v>7.3736108248979998E-3</v>
      </c>
      <c r="Q18" s="27">
        <f t="shared" si="22"/>
        <v>5.7992268176357943E-3</v>
      </c>
      <c r="R18" s="27">
        <f t="shared" si="23"/>
        <v>4.5609990115665165E-3</v>
      </c>
      <c r="S18" s="27">
        <f t="shared" si="24"/>
        <v>3.587152673526493E-3</v>
      </c>
      <c r="T18" s="27">
        <f t="shared" si="25"/>
        <v>2.8212381258123182E-3</v>
      </c>
      <c r="U18" s="27">
        <f t="shared" si="26"/>
        <v>2.2188586009379433E-3</v>
      </c>
      <c r="V18" s="27">
        <f t="shared" si="27"/>
        <v>1.7450967523485726E-3</v>
      </c>
      <c r="W18" s="27">
        <f t="shared" si="28"/>
        <v>1.3724906462133754E-3</v>
      </c>
      <c r="X18" s="27">
        <f t="shared" si="29"/>
        <v>1.0794419114058158E-3</v>
      </c>
      <c r="Y18" s="27">
        <f t="shared" si="30"/>
        <v>8.4896377495478448E-4</v>
      </c>
      <c r="Z18" s="27">
        <f t="shared" si="31"/>
        <v>6.6769641197905684E-4</v>
      </c>
      <c r="AA18" s="27">
        <f t="shared" si="32"/>
        <v>5.2513253418080255E-4</v>
      </c>
      <c r="AB18" s="34">
        <f t="shared" si="35"/>
        <v>4.1300832759874319E-4</v>
      </c>
      <c r="AC18" s="7"/>
      <c r="AD18" s="24">
        <f t="shared" si="36"/>
        <v>0.22222222222222221</v>
      </c>
    </row>
    <row r="19" spans="1:30" x14ac:dyDescent="0.3">
      <c r="A19" s="28"/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</row>
    <row r="20" spans="1:30" x14ac:dyDescent="0.3">
      <c r="A20" s="28"/>
      <c r="B20" s="31">
        <f>ABS(A15-B15)</f>
        <v>9.9999999999999978E-2</v>
      </c>
      <c r="C20" s="31">
        <f t="shared" ref="C20" si="37">ABS(B15-C15)</f>
        <v>2.3333333333333345E-2</v>
      </c>
      <c r="D20" s="31">
        <f t="shared" ref="D20:D23" si="38">ABS(C15-D15)</f>
        <v>2.8666666666666674E-2</v>
      </c>
      <c r="E20" s="31">
        <f t="shared" ref="E20:E23" si="39">ABS(D15-E15)</f>
        <v>2.0622222222222236E-2</v>
      </c>
      <c r="F20" s="31">
        <f t="shared" ref="F20:F23" si="40">ABS(E15-F15)</f>
        <v>1.6577777777777768E-2</v>
      </c>
      <c r="G20" s="31">
        <f t="shared" ref="G20:G23" si="41">ABS(F15-G15)</f>
        <v>1.2971259259259259E-2</v>
      </c>
      <c r="H20" s="31">
        <f t="shared" ref="H20:H23" si="42">ABS(G15-H15)</f>
        <v>1.0214162962962965E-2</v>
      </c>
      <c r="I20" s="31">
        <f t="shared" ref="I20:I23" si="43">ABS(H15-I15)</f>
        <v>8.030949135802469E-3</v>
      </c>
      <c r="J20" s="31">
        <f t="shared" ref="J20:J23" si="44">ABS(I15-J15)</f>
        <v>6.3166467160493747E-3</v>
      </c>
      <c r="K20" s="31">
        <f t="shared" ref="K20:K23" si="45">ABS(J15-K15)</f>
        <v>4.9678605695473305E-3</v>
      </c>
      <c r="L20" s="31">
        <f t="shared" ref="L20:L23" si="46">ABS(K15-L15)</f>
        <v>3.9071578600823054E-3</v>
      </c>
      <c r="M20" s="31">
        <f t="shared" ref="M20:M23" si="47">ABS(L15-M15)</f>
        <v>3.0729142662496572E-3</v>
      </c>
      <c r="N20" s="31">
        <f t="shared" ref="N20:N23" si="48">ABS(M15-N15)</f>
        <v>2.4167983792285318E-3</v>
      </c>
      <c r="O20" s="31">
        <f t="shared" ref="O20:O23" si="49">ABS(N15-O15)</f>
        <v>1.9007731199204032E-3</v>
      </c>
      <c r="P20" s="31">
        <f t="shared" ref="P20:P23" si="50">ABS(O15-P15)</f>
        <v>1.4949276342390919E-3</v>
      </c>
      <c r="Q20" s="31">
        <f t="shared" ref="Q20:Q23" si="51">ABS(P15-Q15)</f>
        <v>1.1757366381317811E-3</v>
      </c>
      <c r="R20" s="31">
        <f t="shared" ref="R20:R23" si="52">ABS(Q15-R15)</f>
        <v>9.24698035900803E-4</v>
      </c>
      <c r="S20" s="31">
        <f t="shared" ref="S20:S23" si="53">ABS(R15-S15)</f>
        <v>7.2726019513314269E-4</v>
      </c>
      <c r="T20" s="31">
        <f t="shared" ref="T20:T23" si="54">ABS(S15-T15)</f>
        <v>5.7197849567867031E-4</v>
      </c>
      <c r="U20" s="31">
        <f t="shared" ref="U20:U23" si="55">ABS(T15-U15)</f>
        <v>4.498519260267295E-4</v>
      </c>
      <c r="V20" s="31">
        <f t="shared" ref="V20:V23" si="56">ABS(U15-V15)</f>
        <v>3.5380133498224284E-4</v>
      </c>
      <c r="W20" s="31">
        <f t="shared" ref="W20:W23" si="57">ABS(V15-W15)</f>
        <v>2.7825908347326573E-4</v>
      </c>
      <c r="X20" s="31">
        <f t="shared" ref="X20:X23" si="58">ABS(W15-X15)</f>
        <v>2.1884631254802216E-4</v>
      </c>
      <c r="Y20" s="31">
        <f t="shared" ref="Y20:Y23" si="59">ABS(X15-Y15)</f>
        <v>1.7211911977155865E-4</v>
      </c>
      <c r="Z20" s="31">
        <f t="shared" ref="Z20:Z23" si="60">ABS(Y15-Z15)</f>
        <v>1.353689310366451E-4</v>
      </c>
      <c r="AA20" s="31">
        <f t="shared" ref="AA20:AA23" si="61">ABS(Z15-AA15)</f>
        <v>1.0646549618848242E-4</v>
      </c>
      <c r="AB20" s="31">
        <f t="shared" ref="AB20:AB23" si="62">ABS(AA15-AB15)</f>
        <v>8.3733407598464047E-5</v>
      </c>
      <c r="AD20" s="6">
        <f>ABS(AB15-AD15)</f>
        <v>0.33302490221314451</v>
      </c>
    </row>
    <row r="21" spans="1:30" x14ac:dyDescent="0.3">
      <c r="A21" s="28"/>
      <c r="B21" s="31">
        <f>ABS(A16-B16)</f>
        <v>3.3333333333333326E-2</v>
      </c>
      <c r="C21" s="31">
        <f>ABS(B16-C16)</f>
        <v>4.9999999999999989E-2</v>
      </c>
      <c r="D21" s="31">
        <f t="shared" si="38"/>
        <v>3.4888888888888914E-2</v>
      </c>
      <c r="E21" s="31">
        <f t="shared" si="39"/>
        <v>2.8266666666666648E-2</v>
      </c>
      <c r="F21" s="31">
        <f t="shared" si="40"/>
        <v>2.2077037037037048E-2</v>
      </c>
      <c r="G21" s="31">
        <f t="shared" si="41"/>
        <v>1.7392000000000005E-2</v>
      </c>
      <c r="H21" s="31">
        <f t="shared" si="42"/>
        <v>1.3673165432098761E-2</v>
      </c>
      <c r="I21" s="31">
        <f t="shared" si="43"/>
        <v>1.0754725925925926E-2</v>
      </c>
      <c r="J21" s="31">
        <f t="shared" si="44"/>
        <v>8.4582331522633745E-3</v>
      </c>
      <c r="K21" s="31">
        <f t="shared" si="45"/>
        <v>6.6522996938271593E-3</v>
      </c>
      <c r="L21" s="31">
        <f t="shared" si="46"/>
        <v>5.2319206786282588E-3</v>
      </c>
      <c r="M21" s="31">
        <f t="shared" si="47"/>
        <v>4.114823028938272E-3</v>
      </c>
      <c r="N21" s="31">
        <f t="shared" si="48"/>
        <v>3.2362421835617754E-3</v>
      </c>
      <c r="O21" s="31">
        <f t="shared" si="49"/>
        <v>2.5452526877146765E-3</v>
      </c>
      <c r="P21" s="31">
        <f t="shared" si="50"/>
        <v>2.0018004662178679E-3</v>
      </c>
      <c r="Q21" s="31">
        <f t="shared" si="51"/>
        <v>1.5743840072622063E-3</v>
      </c>
      <c r="R21" s="31">
        <f t="shared" si="52"/>
        <v>1.238227806069277E-3</v>
      </c>
      <c r="S21" s="31">
        <f t="shared" si="53"/>
        <v>9.7384633804002349E-4</v>
      </c>
      <c r="T21" s="31">
        <f t="shared" si="54"/>
        <v>7.6591454771417471E-4</v>
      </c>
      <c r="U21" s="31">
        <f t="shared" si="55"/>
        <v>6.0237952487437497E-4</v>
      </c>
      <c r="V21" s="31">
        <f t="shared" si="56"/>
        <v>4.7376184858937049E-4</v>
      </c>
      <c r="W21" s="31">
        <f t="shared" si="57"/>
        <v>3.7260610613519779E-4</v>
      </c>
      <c r="X21" s="31">
        <f t="shared" si="58"/>
        <v>2.9304873480755916E-4</v>
      </c>
      <c r="Y21" s="31">
        <f t="shared" si="59"/>
        <v>2.3047813645103135E-4</v>
      </c>
      <c r="Z21" s="31">
        <f t="shared" si="60"/>
        <v>1.8126736297572753E-4</v>
      </c>
      <c r="AA21" s="31">
        <f t="shared" si="61"/>
        <v>1.425638777982545E-4</v>
      </c>
      <c r="AB21" s="31">
        <f t="shared" si="62"/>
        <v>1.1212420658205931E-4</v>
      </c>
      <c r="AD21" s="6">
        <f t="shared" ref="AD21:AD23" si="63">ABS(AB16-AD16)</f>
        <v>0.22180921389462346</v>
      </c>
    </row>
    <row r="22" spans="1:30" x14ac:dyDescent="0.3">
      <c r="A22" s="28"/>
      <c r="B22" s="31">
        <f>ABS(A17-B17)</f>
        <v>3.3333333333333326E-2</v>
      </c>
      <c r="C22" s="31">
        <f>ABS(B17-C17)</f>
        <v>4.9999999999999989E-2</v>
      </c>
      <c r="D22" s="31">
        <f t="shared" si="38"/>
        <v>3.4888888888888914E-2</v>
      </c>
      <c r="E22" s="31">
        <f t="shared" si="39"/>
        <v>2.8266666666666648E-2</v>
      </c>
      <c r="F22" s="31">
        <f t="shared" si="40"/>
        <v>2.2077037037037048E-2</v>
      </c>
      <c r="G22" s="31">
        <f t="shared" si="41"/>
        <v>1.7392000000000005E-2</v>
      </c>
      <c r="H22" s="31">
        <f t="shared" si="42"/>
        <v>1.3673165432098761E-2</v>
      </c>
      <c r="I22" s="31">
        <f t="shared" si="43"/>
        <v>1.0754725925925926E-2</v>
      </c>
      <c r="J22" s="31">
        <f t="shared" si="44"/>
        <v>8.4582331522633745E-3</v>
      </c>
      <c r="K22" s="31">
        <f t="shared" si="45"/>
        <v>6.6522996938271593E-3</v>
      </c>
      <c r="L22" s="31">
        <f t="shared" si="46"/>
        <v>5.2319206786282588E-3</v>
      </c>
      <c r="M22" s="31">
        <f t="shared" si="47"/>
        <v>4.114823028938272E-3</v>
      </c>
      <c r="N22" s="31">
        <f t="shared" si="48"/>
        <v>3.2362421835617754E-3</v>
      </c>
      <c r="O22" s="31">
        <f t="shared" si="49"/>
        <v>2.5452526877146765E-3</v>
      </c>
      <c r="P22" s="31">
        <f t="shared" si="50"/>
        <v>2.0018004662178679E-3</v>
      </c>
      <c r="Q22" s="31">
        <f t="shared" si="51"/>
        <v>1.5743840072622063E-3</v>
      </c>
      <c r="R22" s="31">
        <f t="shared" si="52"/>
        <v>1.238227806069277E-3</v>
      </c>
      <c r="S22" s="31">
        <f t="shared" si="53"/>
        <v>9.7384633804002349E-4</v>
      </c>
      <c r="T22" s="31">
        <f t="shared" si="54"/>
        <v>7.6591454771417471E-4</v>
      </c>
      <c r="U22" s="31">
        <f t="shared" si="55"/>
        <v>6.0237952487437497E-4</v>
      </c>
      <c r="V22" s="31">
        <f t="shared" si="56"/>
        <v>4.7376184858937049E-4</v>
      </c>
      <c r="W22" s="31">
        <f t="shared" si="57"/>
        <v>3.7260610613519779E-4</v>
      </c>
      <c r="X22" s="31">
        <f t="shared" si="58"/>
        <v>2.9304873480755916E-4</v>
      </c>
      <c r="Y22" s="31">
        <f t="shared" si="59"/>
        <v>2.3047813645103135E-4</v>
      </c>
      <c r="Z22" s="31">
        <f t="shared" si="60"/>
        <v>1.8126736297572753E-4</v>
      </c>
      <c r="AA22" s="31">
        <f t="shared" si="61"/>
        <v>1.425638777982545E-4</v>
      </c>
      <c r="AB22" s="31">
        <f t="shared" si="62"/>
        <v>1.1212420658205931E-4</v>
      </c>
      <c r="AD22" s="6">
        <f t="shared" si="63"/>
        <v>0.22180921389462346</v>
      </c>
    </row>
    <row r="23" spans="1:30" x14ac:dyDescent="0.3">
      <c r="A23" s="28"/>
      <c r="B23" s="31">
        <f>ABS(A18-B18)</f>
        <v>3.3333333333333326E-2</v>
      </c>
      <c r="C23" s="31">
        <f>ABS(B18-C18)</f>
        <v>4.9999999999999989E-2</v>
      </c>
      <c r="D23" s="31">
        <f t="shared" si="38"/>
        <v>3.4888888888888886E-2</v>
      </c>
      <c r="E23" s="31">
        <f t="shared" si="39"/>
        <v>2.826666666666669E-2</v>
      </c>
      <c r="F23" s="31">
        <f t="shared" si="40"/>
        <v>2.2077037037037034E-2</v>
      </c>
      <c r="G23" s="31">
        <f t="shared" si="41"/>
        <v>1.7392000000000005E-2</v>
      </c>
      <c r="H23" s="31">
        <f t="shared" si="42"/>
        <v>1.3673165432098761E-2</v>
      </c>
      <c r="I23" s="31">
        <f t="shared" si="43"/>
        <v>1.0754725925925926E-2</v>
      </c>
      <c r="J23" s="31">
        <f t="shared" si="44"/>
        <v>8.4582331522633711E-3</v>
      </c>
      <c r="K23" s="31">
        <f t="shared" si="45"/>
        <v>6.6522996938271628E-3</v>
      </c>
      <c r="L23" s="31">
        <f t="shared" si="46"/>
        <v>5.2319206786282588E-3</v>
      </c>
      <c r="M23" s="31">
        <f t="shared" si="47"/>
        <v>4.114823028938272E-3</v>
      </c>
      <c r="N23" s="31">
        <f t="shared" si="48"/>
        <v>3.2362421835617737E-3</v>
      </c>
      <c r="O23" s="31">
        <f t="shared" si="49"/>
        <v>2.5452526877146782E-3</v>
      </c>
      <c r="P23" s="31">
        <f t="shared" si="50"/>
        <v>2.0018004662178679E-3</v>
      </c>
      <c r="Q23" s="31">
        <f t="shared" si="51"/>
        <v>1.5743840072622054E-3</v>
      </c>
      <c r="R23" s="31">
        <f t="shared" si="52"/>
        <v>1.2382278060692779E-3</v>
      </c>
      <c r="S23" s="31">
        <f t="shared" si="53"/>
        <v>9.7384633804002349E-4</v>
      </c>
      <c r="T23" s="31">
        <f t="shared" si="54"/>
        <v>7.6591454771417471E-4</v>
      </c>
      <c r="U23" s="31">
        <f t="shared" si="55"/>
        <v>6.0237952487437497E-4</v>
      </c>
      <c r="V23" s="31">
        <f t="shared" si="56"/>
        <v>4.7376184858937071E-4</v>
      </c>
      <c r="W23" s="31">
        <f t="shared" si="57"/>
        <v>3.7260610613519714E-4</v>
      </c>
      <c r="X23" s="31">
        <f t="shared" si="58"/>
        <v>2.930487348075596E-4</v>
      </c>
      <c r="Y23" s="31">
        <f t="shared" si="59"/>
        <v>2.3047813645103135E-4</v>
      </c>
      <c r="Z23" s="31">
        <f t="shared" si="60"/>
        <v>1.8126736297572764E-4</v>
      </c>
      <c r="AA23" s="31">
        <f t="shared" si="61"/>
        <v>1.4256387779825429E-4</v>
      </c>
      <c r="AB23" s="31">
        <f t="shared" si="62"/>
        <v>1.1212420658205936E-4</v>
      </c>
      <c r="AD23" s="6">
        <f t="shared" si="63"/>
        <v>0.22180921389462346</v>
      </c>
    </row>
    <row r="25" spans="1:30" x14ac:dyDescent="0.3">
      <c r="U25" s="7"/>
      <c r="W25" s="7"/>
      <c r="AB25" s="33">
        <f>SUM(AB27:AB30)</f>
        <v>0.48648673673186965</v>
      </c>
      <c r="AD25" s="23">
        <f>SUM(AD27:AD29)</f>
        <v>0.77777777777777779</v>
      </c>
    </row>
    <row r="26" spans="1:30" x14ac:dyDescent="0.3">
      <c r="A26" s="1" t="s">
        <v>3</v>
      </c>
      <c r="B26" s="1" t="s">
        <v>5</v>
      </c>
      <c r="C26" s="1" t="s">
        <v>6</v>
      </c>
      <c r="AB26" s="20"/>
    </row>
    <row r="27" spans="1:30" x14ac:dyDescent="0.3">
      <c r="A27" s="27">
        <f t="shared" ref="A27:A30" si="64">1/4</f>
        <v>0.25</v>
      </c>
      <c r="B27" s="27">
        <f>($H3*A$27+$I3*A$28+$J3*A$29+$K3*A$30)+$H9</f>
        <v>0.15</v>
      </c>
      <c r="C27" s="27">
        <f t="shared" ref="C27" si="65">($H3*B$27+$I3*B$28+$J3*B$29+$K3*B$30)+$H9</f>
        <v>0.13666666666666666</v>
      </c>
      <c r="D27" s="27">
        <f t="shared" ref="D27:D30" si="66">($H3*C$27+$I3*C$28+$J3*C$29+$K3*C$30)+$H9</f>
        <v>0.12066666666666666</v>
      </c>
      <c r="E27" s="27">
        <f t="shared" ref="E27:E30" si="67">($H3*D$27+$I3*D$28+$J3*D$29+$K3*D$30)+$H9</f>
        <v>0.11284444444444443</v>
      </c>
      <c r="F27" s="27">
        <f t="shared" ref="F27:F30" si="68">($H3*E$27+$I3*E$28+$J3*E$29+$K3*E$30)+$H9</f>
        <v>0.10800888888888888</v>
      </c>
      <c r="G27" s="27">
        <f t="shared" ref="G27:G30" si="69">($H3*F$27+$I3*F$28+$J3*F$29+$K3*F$30)+$H9</f>
        <v>0.10524029629629628</v>
      </c>
      <c r="H27" s="27">
        <f t="shared" ref="H27:H30" si="70">($H3*G$27+$I3*G$28+$J3*G$29+$K3*G$30)+$H9</f>
        <v>0.10361706666666665</v>
      </c>
      <c r="I27" s="27">
        <f t="shared" ref="I27:I30" si="71">($H3*H$27+$I3*H$28+$J3*H$29+$K3*H$30)+$H9</f>
        <v>0.10267245827160493</v>
      </c>
      <c r="J27" s="27">
        <f t="shared" ref="J27:J30" si="72">($H3*I$27+$I3*I$28+$J3*I$29+$K3*I$30)+$H9</f>
        <v>0.10212147041975307</v>
      </c>
      <c r="K27" s="27">
        <f t="shared" ref="K27:K30" si="73">($H3*J$27+$I3*J$28+$J3*J$29+$K3*J$30)+$H9</f>
        <v>0.10180031705020576</v>
      </c>
      <c r="L27" s="27">
        <f t="shared" ref="L27:L30" si="74">($H3*K$27+$I3*K$28+$J3*K$29+$K3*K$30)+$H9</f>
        <v>0.10161308366485595</v>
      </c>
      <c r="M27" s="27">
        <f t="shared" ref="M27:M30" si="75">($H3*L$27+$I3*L$28+$J3*L$29+$K3*L$30)+$H9</f>
        <v>0.10150393395129766</v>
      </c>
      <c r="N27" s="27">
        <f t="shared" ref="N27:N30" si="76">($H3*M$27+$I3*M$28+$J3*M$29+$K3*M$30)+$H9</f>
        <v>0.10144030250477035</v>
      </c>
      <c r="O27" s="27">
        <f t="shared" ref="O27:O30" si="77">($H3*N$27+$I3*N$28+$J3*N$29+$K3*N$30)+$H9</f>
        <v>0.10140320729004655</v>
      </c>
      <c r="P27" s="27">
        <f t="shared" ref="P27:P30" si="78">($H3*O$27+$I3*O$28+$J3*O$29+$K3*O$30)+$H9</f>
        <v>0.10138158184986079</v>
      </c>
      <c r="Q27" s="27">
        <f t="shared" ref="Q27:Q30" si="79">($H3*P$27+$I3*P$28+$J3*P$29+$K3*P$30)+$H9</f>
        <v>0.1013689748508826</v>
      </c>
      <c r="R27" s="27">
        <f t="shared" ref="R27:R30" si="80">($H3*Q$27+$I3*Q$28+$J3*Q$29+$K3*Q$30)+$H9</f>
        <v>0.10136162533767151</v>
      </c>
      <c r="S27" s="27">
        <f t="shared" ref="S27:S30" si="81">($H3*R$27+$I3*R$28+$J3*R$29+$K3*R$30)+$H9</f>
        <v>0.10135734078582939</v>
      </c>
      <c r="T27" s="27">
        <f t="shared" ref="T27:T30" si="82">($H3*S$27+$I3*S$28+$J3*S$29+$K3*S$30)+$H9</f>
        <v>0.10135484301701671</v>
      </c>
      <c r="U27" s="27">
        <f t="shared" ref="U27:U30" si="83">($H3*T$27+$I3*T$28+$J3*T$29+$K3*T$30)+$H9</f>
        <v>0.10135338689062848</v>
      </c>
      <c r="V27" s="27">
        <f t="shared" ref="V27:V30" si="84">($H3*U$27+$I3*U$28+$J3*U$29+$K3*U$30)+$H9</f>
        <v>0.10135253801139983</v>
      </c>
      <c r="W27" s="27">
        <f t="shared" ref="W27:W30" si="85">($H3*V$27+$I3*V$28+$J3*V$29+$K3*V$30)+$H9</f>
        <v>0.10135204313956028</v>
      </c>
      <c r="X27" s="27">
        <f t="shared" ref="X27:X30" si="86">($H3*W$27+$I3*W$28+$J3*W$29+$K3*W$30)+$H9</f>
        <v>0.10135175464370674</v>
      </c>
      <c r="Y27" s="27">
        <f t="shared" ref="Y27:Y30" si="87">($H3*X$27+$I3*X$28+$J3*X$29+$K3*X$30)+$H9</f>
        <v>0.10135158645903578</v>
      </c>
      <c r="Z27" s="27">
        <f t="shared" ref="Z27:Z30" si="88">($H3*Y$27+$I3*Y$28+$J3*Y$29+$K3*Y$30)+$H9</f>
        <v>0.10135148841227637</v>
      </c>
      <c r="AA27" s="27">
        <f t="shared" ref="AA27:AA30" si="89">($H3*Z$27+$I3*Z$28+$J3*Z$29+$K3*Z$30)+$H9</f>
        <v>0.10135143125387436</v>
      </c>
      <c r="AB27" s="36">
        <f t="shared" ref="AB27:AB30" si="90">($H3*AA$27+$I3*AA$28+$J3*AA$29+$K3*AA$30)+(1-$A$3)/4</f>
        <v>0.10135139793219256</v>
      </c>
      <c r="AC27" s="7"/>
      <c r="AD27" s="24">
        <f>3/9</f>
        <v>0.33333333333333331</v>
      </c>
    </row>
    <row r="28" spans="1:30" x14ac:dyDescent="0.3">
      <c r="A28" s="27">
        <f t="shared" si="64"/>
        <v>0.25</v>
      </c>
      <c r="B28" s="27">
        <f t="shared" ref="B28:C30" si="91">($H4*A$27+$I4*A$28+$J4*A$29+$K4*A$30)+$H10</f>
        <v>0.21666666666666667</v>
      </c>
      <c r="C28" s="27">
        <f t="shared" si="91"/>
        <v>0.17666666666666667</v>
      </c>
      <c r="D28" s="27">
        <f t="shared" si="66"/>
        <v>0.15711111111111109</v>
      </c>
      <c r="E28" s="27">
        <f t="shared" si="67"/>
        <v>0.14502222222222222</v>
      </c>
      <c r="F28" s="27">
        <f t="shared" si="68"/>
        <v>0.13810074074074072</v>
      </c>
      <c r="G28" s="27">
        <f t="shared" si="69"/>
        <v>0.13404266666666664</v>
      </c>
      <c r="H28" s="27">
        <f t="shared" si="70"/>
        <v>0.13168114567901232</v>
      </c>
      <c r="I28" s="27">
        <f t="shared" si="71"/>
        <v>0.1303036760493827</v>
      </c>
      <c r="J28" s="27">
        <f t="shared" si="72"/>
        <v>0.12950079262551439</v>
      </c>
      <c r="K28" s="27">
        <f t="shared" si="73"/>
        <v>0.12903270916213991</v>
      </c>
      <c r="L28" s="27">
        <f t="shared" si="74"/>
        <v>0.12875983487824416</v>
      </c>
      <c r="M28" s="27">
        <f t="shared" si="75"/>
        <v>0.12860075626192591</v>
      </c>
      <c r="N28" s="27">
        <f t="shared" si="76"/>
        <v>0.1285080182251164</v>
      </c>
      <c r="O28" s="27">
        <f t="shared" si="77"/>
        <v>0.12845395462465198</v>
      </c>
      <c r="P28" s="27">
        <f t="shared" si="78"/>
        <v>0.12842243712720652</v>
      </c>
      <c r="Q28" s="27">
        <f t="shared" si="79"/>
        <v>0.12840406334417881</v>
      </c>
      <c r="R28" s="27">
        <f t="shared" si="80"/>
        <v>0.12839335196457352</v>
      </c>
      <c r="S28" s="27">
        <f t="shared" si="81"/>
        <v>0.12838710754254179</v>
      </c>
      <c r="T28" s="27">
        <f t="shared" si="82"/>
        <v>0.12838346722657121</v>
      </c>
      <c r="U28" s="27">
        <f t="shared" si="83"/>
        <v>0.1283813450284996</v>
      </c>
      <c r="V28" s="27">
        <f t="shared" si="84"/>
        <v>0.12838010784890075</v>
      </c>
      <c r="W28" s="27">
        <f t="shared" si="85"/>
        <v>0.1283793866092669</v>
      </c>
      <c r="X28" s="27">
        <f t="shared" si="86"/>
        <v>0.12837896614758948</v>
      </c>
      <c r="Y28" s="27">
        <f t="shared" si="87"/>
        <v>0.12837872103069092</v>
      </c>
      <c r="Z28" s="27">
        <f t="shared" si="88"/>
        <v>0.12837857813468589</v>
      </c>
      <c r="AA28" s="27">
        <f t="shared" si="89"/>
        <v>0.12837849483048139</v>
      </c>
      <c r="AB28" s="36">
        <f t="shared" si="90"/>
        <v>0.12837844626655903</v>
      </c>
      <c r="AC28" s="7"/>
      <c r="AD28" s="24">
        <f>2/9</f>
        <v>0.22222222222222221</v>
      </c>
    </row>
    <row r="29" spans="1:30" x14ac:dyDescent="0.3">
      <c r="A29" s="27">
        <f t="shared" si="64"/>
        <v>0.25</v>
      </c>
      <c r="B29" s="27">
        <f t="shared" si="91"/>
        <v>0.21666666666666667</v>
      </c>
      <c r="C29" s="27">
        <f t="shared" si="91"/>
        <v>0.17666666666666667</v>
      </c>
      <c r="D29" s="27">
        <f t="shared" si="66"/>
        <v>0.15711111111111109</v>
      </c>
      <c r="E29" s="27">
        <f t="shared" si="67"/>
        <v>0.14502222222222222</v>
      </c>
      <c r="F29" s="27">
        <f t="shared" si="68"/>
        <v>0.13810074074074072</v>
      </c>
      <c r="G29" s="27">
        <f t="shared" si="69"/>
        <v>0.13404266666666664</v>
      </c>
      <c r="H29" s="27">
        <f t="shared" si="70"/>
        <v>0.13168114567901232</v>
      </c>
      <c r="I29" s="27">
        <f t="shared" si="71"/>
        <v>0.1303036760493827</v>
      </c>
      <c r="J29" s="27">
        <f t="shared" si="72"/>
        <v>0.12950079262551439</v>
      </c>
      <c r="K29" s="27">
        <f t="shared" si="73"/>
        <v>0.12903270916213991</v>
      </c>
      <c r="L29" s="27">
        <f t="shared" si="74"/>
        <v>0.12875983487824416</v>
      </c>
      <c r="M29" s="27">
        <f t="shared" si="75"/>
        <v>0.12860075626192591</v>
      </c>
      <c r="N29" s="27">
        <f t="shared" si="76"/>
        <v>0.1285080182251164</v>
      </c>
      <c r="O29" s="27">
        <f t="shared" si="77"/>
        <v>0.12845395462465198</v>
      </c>
      <c r="P29" s="27">
        <f t="shared" si="78"/>
        <v>0.12842243712720652</v>
      </c>
      <c r="Q29" s="27">
        <f t="shared" si="79"/>
        <v>0.12840406334417881</v>
      </c>
      <c r="R29" s="27">
        <f t="shared" si="80"/>
        <v>0.12839335196457352</v>
      </c>
      <c r="S29" s="27">
        <f t="shared" si="81"/>
        <v>0.12838710754254179</v>
      </c>
      <c r="T29" s="27">
        <f t="shared" si="82"/>
        <v>0.12838346722657121</v>
      </c>
      <c r="U29" s="27">
        <f t="shared" si="83"/>
        <v>0.1283813450284996</v>
      </c>
      <c r="V29" s="27">
        <f t="shared" si="84"/>
        <v>0.12838010784890075</v>
      </c>
      <c r="W29" s="27">
        <f t="shared" si="85"/>
        <v>0.1283793866092669</v>
      </c>
      <c r="X29" s="27">
        <f t="shared" si="86"/>
        <v>0.12837896614758948</v>
      </c>
      <c r="Y29" s="27">
        <f t="shared" si="87"/>
        <v>0.12837872103069092</v>
      </c>
      <c r="Z29" s="27">
        <f t="shared" si="88"/>
        <v>0.12837857813468589</v>
      </c>
      <c r="AA29" s="27">
        <f t="shared" si="89"/>
        <v>0.12837849483048139</v>
      </c>
      <c r="AB29" s="36">
        <f t="shared" si="90"/>
        <v>0.12837844626655903</v>
      </c>
      <c r="AC29" s="7"/>
      <c r="AD29" s="24">
        <f t="shared" ref="AD29:AD30" si="92">2/9</f>
        <v>0.22222222222222221</v>
      </c>
    </row>
    <row r="30" spans="1:30" x14ac:dyDescent="0.3">
      <c r="A30" s="27">
        <f t="shared" si="64"/>
        <v>0.25</v>
      </c>
      <c r="B30" s="27">
        <f t="shared" si="91"/>
        <v>0.21666666666666667</v>
      </c>
      <c r="C30" s="27">
        <f t="shared" si="91"/>
        <v>0.17666666666666667</v>
      </c>
      <c r="D30" s="27">
        <f t="shared" si="66"/>
        <v>0.15711111111111109</v>
      </c>
      <c r="E30" s="27">
        <f t="shared" si="67"/>
        <v>0.14502222222222222</v>
      </c>
      <c r="F30" s="27">
        <f t="shared" si="68"/>
        <v>0.13810074074074072</v>
      </c>
      <c r="G30" s="27">
        <f t="shared" si="69"/>
        <v>0.13404266666666664</v>
      </c>
      <c r="H30" s="27">
        <f t="shared" si="70"/>
        <v>0.13168114567901232</v>
      </c>
      <c r="I30" s="27">
        <f t="shared" si="71"/>
        <v>0.1303036760493827</v>
      </c>
      <c r="J30" s="27">
        <f t="shared" si="72"/>
        <v>0.12950079262551439</v>
      </c>
      <c r="K30" s="27">
        <f t="shared" si="73"/>
        <v>0.12903270916213991</v>
      </c>
      <c r="L30" s="27">
        <f t="shared" si="74"/>
        <v>0.12875983487824416</v>
      </c>
      <c r="M30" s="27">
        <f t="shared" si="75"/>
        <v>0.12860075626192591</v>
      </c>
      <c r="N30" s="27">
        <f t="shared" si="76"/>
        <v>0.1285080182251164</v>
      </c>
      <c r="O30" s="27">
        <f t="shared" si="77"/>
        <v>0.12845395462465198</v>
      </c>
      <c r="P30" s="27">
        <f t="shared" si="78"/>
        <v>0.12842243712720652</v>
      </c>
      <c r="Q30" s="27">
        <f t="shared" si="79"/>
        <v>0.12840406334417881</v>
      </c>
      <c r="R30" s="27">
        <f t="shared" si="80"/>
        <v>0.12839335196457352</v>
      </c>
      <c r="S30" s="27">
        <f t="shared" si="81"/>
        <v>0.12838710754254179</v>
      </c>
      <c r="T30" s="27">
        <f t="shared" si="82"/>
        <v>0.12838346722657121</v>
      </c>
      <c r="U30" s="27">
        <f t="shared" si="83"/>
        <v>0.1283813450284996</v>
      </c>
      <c r="V30" s="27">
        <f t="shared" si="84"/>
        <v>0.12838010784890075</v>
      </c>
      <c r="W30" s="27">
        <f t="shared" si="85"/>
        <v>0.1283793866092669</v>
      </c>
      <c r="X30" s="27">
        <f t="shared" si="86"/>
        <v>0.12837896614758948</v>
      </c>
      <c r="Y30" s="27">
        <f t="shared" si="87"/>
        <v>0.12837872103069092</v>
      </c>
      <c r="Z30" s="27">
        <f t="shared" si="88"/>
        <v>0.12837857813468589</v>
      </c>
      <c r="AA30" s="27">
        <f t="shared" si="89"/>
        <v>0.12837849483048139</v>
      </c>
      <c r="AB30" s="36">
        <f t="shared" si="90"/>
        <v>0.12837844626655903</v>
      </c>
      <c r="AC30" s="7"/>
      <c r="AD30" s="24">
        <f t="shared" si="92"/>
        <v>0.22222222222222221</v>
      </c>
    </row>
    <row r="32" spans="1:30" x14ac:dyDescent="0.3">
      <c r="B32" s="7">
        <f>ABS(A27-B27)</f>
        <v>0.1</v>
      </c>
      <c r="C32" s="7">
        <f t="shared" ref="C32" si="93">ABS(B27-C27)</f>
        <v>1.3333333333333336E-2</v>
      </c>
      <c r="D32" s="7">
        <f t="shared" ref="D32:D35" si="94">ABS(C27-D27)</f>
        <v>1.6E-2</v>
      </c>
      <c r="E32" s="7">
        <f t="shared" ref="E32:E35" si="95">ABS(D27-E27)</f>
        <v>7.8222222222222304E-3</v>
      </c>
      <c r="F32" s="7">
        <f t="shared" ref="F32:F35" si="96">ABS(E27-F27)</f>
        <v>4.8355555555555513E-3</v>
      </c>
      <c r="G32" s="7">
        <f t="shared" ref="G32:G35" si="97">ABS(F27-G27)</f>
        <v>2.7685925925926003E-3</v>
      </c>
      <c r="H32" s="7">
        <f t="shared" ref="H32:H35" si="98">ABS(G27-H27)</f>
        <v>1.62322962962963E-3</v>
      </c>
      <c r="I32" s="7">
        <f t="shared" ref="I32:I35" si="99">ABS(H27-I27)</f>
        <v>9.4460839506171901E-4</v>
      </c>
      <c r="J32" s="7">
        <f t="shared" ref="J32:J35" si="100">ABS(I27-J27)</f>
        <v>5.5098785185185573E-4</v>
      </c>
      <c r="K32" s="7">
        <f t="shared" ref="K32:K35" si="101">ABS(J27-K27)</f>
        <v>3.2115336954731399E-4</v>
      </c>
      <c r="L32" s="7">
        <f t="shared" ref="L32:L35" si="102">ABS(K27-L27)</f>
        <v>1.8723338534980261E-4</v>
      </c>
      <c r="M32" s="7">
        <f t="shared" ref="M32:M35" si="103">ABS(L27-M27)</f>
        <v>1.0914971355829861E-4</v>
      </c>
      <c r="N32" s="7">
        <f t="shared" ref="N32:N35" si="104">ABS(M27-N27)</f>
        <v>6.3631446527309676E-5</v>
      </c>
      <c r="O32" s="7">
        <f t="shared" ref="O32:O35" si="105">ABS(N27-O27)</f>
        <v>3.7095214723795178E-5</v>
      </c>
      <c r="P32" s="7">
        <f t="shared" ref="P32:P35" si="106">ABS(O27-P27)</f>
        <v>2.1625440185760181E-5</v>
      </c>
      <c r="Q32" s="7">
        <f t="shared" ref="Q32:Q35" si="107">ABS(P27-Q27)</f>
        <v>1.2606998978190176E-5</v>
      </c>
      <c r="R32" s="7">
        <f t="shared" ref="R32:R35" si="108">ABS(Q27-R27)</f>
        <v>7.3495132110884542E-6</v>
      </c>
      <c r="S32" s="7">
        <f t="shared" ref="S32:S35" si="109">ABS(R27-S27)</f>
        <v>4.2845518421208428E-6</v>
      </c>
      <c r="T32" s="7">
        <f t="shared" ref="T32:T35" si="110">ABS(S27-T27)</f>
        <v>2.4977688126842645E-6</v>
      </c>
      <c r="U32" s="7">
        <f t="shared" ref="U32:U35" si="111">ABS(T27-U27)</f>
        <v>1.4561263882301168E-6</v>
      </c>
      <c r="V32" s="7">
        <f t="shared" ref="V32:V35" si="112">ABS(U27-V27)</f>
        <v>8.488792286459601E-7</v>
      </c>
      <c r="W32" s="7">
        <f t="shared" ref="W32:W35" si="113">ABS(V27-W27)</f>
        <v>4.9487183954866065E-7</v>
      </c>
      <c r="X32" s="7">
        <f t="shared" ref="X32:X35" si="114">ABS(W27-X27)</f>
        <v>2.8849585353984963E-7</v>
      </c>
      <c r="Y32" s="7">
        <f t="shared" ref="Y32:Y35" si="115">ABS(X27-Y27)</f>
        <v>1.6818467096779699E-7</v>
      </c>
      <c r="Z32" s="7">
        <f t="shared" ref="Z32:Z35" si="116">ABS(Y27-Z27)</f>
        <v>9.8046759405834294E-8</v>
      </c>
      <c r="AA32" s="7">
        <f t="shared" ref="AA32:AA35" si="117">ABS(Z27-AA27)</f>
        <v>5.7158402011481257E-8</v>
      </c>
      <c r="AB32" s="7">
        <f t="shared" ref="AB32:AB35" si="118">ABS(AA27-AB27)</f>
        <v>3.3321681802700454E-8</v>
      </c>
      <c r="AD32" s="6">
        <f>ABS(AB27-AD27)</f>
        <v>0.23198193540114076</v>
      </c>
    </row>
    <row r="33" spans="2:30" x14ac:dyDescent="0.3">
      <c r="B33" s="7">
        <f t="shared" ref="B33:C35" si="119">ABS(A28-B28)</f>
        <v>3.3333333333333326E-2</v>
      </c>
      <c r="C33" s="7">
        <f t="shared" si="119"/>
        <v>4.0000000000000008E-2</v>
      </c>
      <c r="D33" s="7">
        <f t="shared" si="94"/>
        <v>1.9555555555555576E-2</v>
      </c>
      <c r="E33" s="7">
        <f t="shared" si="95"/>
        <v>1.2088888888888871E-2</v>
      </c>
      <c r="F33" s="7">
        <f t="shared" si="96"/>
        <v>6.9214814814815007E-3</v>
      </c>
      <c r="G33" s="7">
        <f t="shared" si="97"/>
        <v>4.0580740740740751E-3</v>
      </c>
      <c r="H33" s="7">
        <f t="shared" si="98"/>
        <v>2.3615209876543253E-3</v>
      </c>
      <c r="I33" s="7">
        <f t="shared" si="99"/>
        <v>1.3774696296296185E-3</v>
      </c>
      <c r="J33" s="7">
        <f t="shared" si="100"/>
        <v>8.028834238683058E-4</v>
      </c>
      <c r="K33" s="7">
        <f t="shared" si="101"/>
        <v>4.680834633744857E-4</v>
      </c>
      <c r="L33" s="7">
        <f t="shared" si="102"/>
        <v>2.7287428389574653E-4</v>
      </c>
      <c r="M33" s="7">
        <f t="shared" si="103"/>
        <v>1.5907861631825337E-4</v>
      </c>
      <c r="N33" s="7">
        <f t="shared" si="104"/>
        <v>9.2738036809508761E-5</v>
      </c>
      <c r="O33" s="7">
        <f t="shared" si="105"/>
        <v>5.4063600464421269E-5</v>
      </c>
      <c r="P33" s="7">
        <f t="shared" si="106"/>
        <v>3.1517497445454623E-5</v>
      </c>
      <c r="Q33" s="7">
        <f t="shared" si="107"/>
        <v>1.8373783027714197E-5</v>
      </c>
      <c r="R33" s="7">
        <f t="shared" si="108"/>
        <v>1.0711379605288229E-5</v>
      </c>
      <c r="S33" s="7">
        <f t="shared" si="109"/>
        <v>6.244422031731478E-6</v>
      </c>
      <c r="T33" s="7">
        <f t="shared" si="110"/>
        <v>3.6403159705822308E-6</v>
      </c>
      <c r="U33" s="7">
        <f t="shared" si="111"/>
        <v>2.1221980716079614E-6</v>
      </c>
      <c r="V33" s="7">
        <f t="shared" si="112"/>
        <v>1.2371795988508349E-6</v>
      </c>
      <c r="W33" s="7">
        <f t="shared" si="113"/>
        <v>7.2123963384962408E-7</v>
      </c>
      <c r="X33" s="7">
        <f t="shared" si="114"/>
        <v>4.2046167741949247E-7</v>
      </c>
      <c r="Y33" s="7">
        <f t="shared" si="115"/>
        <v>2.451168985562191E-7</v>
      </c>
      <c r="Z33" s="7">
        <f t="shared" si="116"/>
        <v>1.4289600502870314E-7</v>
      </c>
      <c r="AA33" s="7">
        <f t="shared" si="117"/>
        <v>8.3304204506751134E-8</v>
      </c>
      <c r="AB33" s="7">
        <f t="shared" si="118"/>
        <v>4.8563922355748801E-8</v>
      </c>
      <c r="AD33" s="6">
        <f t="shared" ref="AD33:AD35" si="120">ABS(AB28-AD28)</f>
        <v>9.3843775955663178E-2</v>
      </c>
    </row>
    <row r="34" spans="2:30" x14ac:dyDescent="0.3">
      <c r="B34" s="7">
        <f t="shared" si="119"/>
        <v>3.3333333333333326E-2</v>
      </c>
      <c r="C34" s="7">
        <f t="shared" si="119"/>
        <v>4.0000000000000008E-2</v>
      </c>
      <c r="D34" s="7">
        <f t="shared" si="94"/>
        <v>1.9555555555555576E-2</v>
      </c>
      <c r="E34" s="7">
        <f t="shared" si="95"/>
        <v>1.2088888888888871E-2</v>
      </c>
      <c r="F34" s="7">
        <f t="shared" si="96"/>
        <v>6.9214814814815007E-3</v>
      </c>
      <c r="G34" s="7">
        <f t="shared" si="97"/>
        <v>4.0580740740740751E-3</v>
      </c>
      <c r="H34" s="7">
        <f t="shared" si="98"/>
        <v>2.3615209876543253E-3</v>
      </c>
      <c r="I34" s="7">
        <f t="shared" si="99"/>
        <v>1.3774696296296185E-3</v>
      </c>
      <c r="J34" s="7">
        <f t="shared" si="100"/>
        <v>8.028834238683058E-4</v>
      </c>
      <c r="K34" s="7">
        <f t="shared" si="101"/>
        <v>4.680834633744857E-4</v>
      </c>
      <c r="L34" s="7">
        <f t="shared" si="102"/>
        <v>2.7287428389574653E-4</v>
      </c>
      <c r="M34" s="7">
        <f t="shared" si="103"/>
        <v>1.5907861631825337E-4</v>
      </c>
      <c r="N34" s="7">
        <f t="shared" si="104"/>
        <v>9.2738036809508761E-5</v>
      </c>
      <c r="O34" s="7">
        <f t="shared" si="105"/>
        <v>5.4063600464421269E-5</v>
      </c>
      <c r="P34" s="7">
        <f t="shared" si="106"/>
        <v>3.1517497445454623E-5</v>
      </c>
      <c r="Q34" s="7">
        <f t="shared" si="107"/>
        <v>1.8373783027714197E-5</v>
      </c>
      <c r="R34" s="7">
        <f t="shared" si="108"/>
        <v>1.0711379605288229E-5</v>
      </c>
      <c r="S34" s="7">
        <f t="shared" si="109"/>
        <v>6.244422031731478E-6</v>
      </c>
      <c r="T34" s="7">
        <f t="shared" si="110"/>
        <v>3.6403159705822308E-6</v>
      </c>
      <c r="U34" s="7">
        <f t="shared" si="111"/>
        <v>2.1221980716079614E-6</v>
      </c>
      <c r="V34" s="7">
        <f t="shared" si="112"/>
        <v>1.2371795988508349E-6</v>
      </c>
      <c r="W34" s="7">
        <f t="shared" si="113"/>
        <v>7.2123963384962408E-7</v>
      </c>
      <c r="X34" s="7">
        <f t="shared" si="114"/>
        <v>4.2046167741949247E-7</v>
      </c>
      <c r="Y34" s="7">
        <f t="shared" si="115"/>
        <v>2.451168985562191E-7</v>
      </c>
      <c r="Z34" s="7">
        <f t="shared" si="116"/>
        <v>1.4289600502870314E-7</v>
      </c>
      <c r="AA34" s="7">
        <f t="shared" si="117"/>
        <v>8.3304204506751134E-8</v>
      </c>
      <c r="AB34" s="7">
        <f t="shared" si="118"/>
        <v>4.8563922355748801E-8</v>
      </c>
      <c r="AD34" s="6">
        <f t="shared" si="120"/>
        <v>9.3843775955663178E-2</v>
      </c>
    </row>
    <row r="35" spans="2:30" x14ac:dyDescent="0.3">
      <c r="B35" s="7">
        <f t="shared" si="119"/>
        <v>3.3333333333333326E-2</v>
      </c>
      <c r="C35" s="7">
        <f t="shared" si="119"/>
        <v>4.0000000000000008E-2</v>
      </c>
      <c r="D35" s="7">
        <f t="shared" si="94"/>
        <v>1.9555555555555576E-2</v>
      </c>
      <c r="E35" s="7">
        <f t="shared" si="95"/>
        <v>1.2088888888888871E-2</v>
      </c>
      <c r="F35" s="7">
        <f t="shared" si="96"/>
        <v>6.9214814814815007E-3</v>
      </c>
      <c r="G35" s="7">
        <f t="shared" si="97"/>
        <v>4.0580740740740751E-3</v>
      </c>
      <c r="H35" s="7">
        <f t="shared" si="98"/>
        <v>2.3615209876543253E-3</v>
      </c>
      <c r="I35" s="7">
        <f t="shared" si="99"/>
        <v>1.3774696296296185E-3</v>
      </c>
      <c r="J35" s="7">
        <f t="shared" si="100"/>
        <v>8.028834238683058E-4</v>
      </c>
      <c r="K35" s="7">
        <f t="shared" si="101"/>
        <v>4.680834633744857E-4</v>
      </c>
      <c r="L35" s="7">
        <f t="shared" si="102"/>
        <v>2.7287428389574653E-4</v>
      </c>
      <c r="M35" s="7">
        <f t="shared" si="103"/>
        <v>1.5907861631825337E-4</v>
      </c>
      <c r="N35" s="7">
        <f t="shared" si="104"/>
        <v>9.2738036809508761E-5</v>
      </c>
      <c r="O35" s="7">
        <f t="shared" si="105"/>
        <v>5.4063600464421269E-5</v>
      </c>
      <c r="P35" s="7">
        <f t="shared" si="106"/>
        <v>3.1517497445454623E-5</v>
      </c>
      <c r="Q35" s="7">
        <f t="shared" si="107"/>
        <v>1.8373783027714197E-5</v>
      </c>
      <c r="R35" s="7">
        <f t="shared" si="108"/>
        <v>1.0711379605288229E-5</v>
      </c>
      <c r="S35" s="7">
        <f t="shared" si="109"/>
        <v>6.244422031731478E-6</v>
      </c>
      <c r="T35" s="7">
        <f t="shared" si="110"/>
        <v>3.6403159705822308E-6</v>
      </c>
      <c r="U35" s="7">
        <f t="shared" si="111"/>
        <v>2.1221980716079614E-6</v>
      </c>
      <c r="V35" s="7">
        <f t="shared" si="112"/>
        <v>1.2371795988508349E-6</v>
      </c>
      <c r="W35" s="7">
        <f t="shared" si="113"/>
        <v>7.2123963384962408E-7</v>
      </c>
      <c r="X35" s="7">
        <f t="shared" si="114"/>
        <v>4.2046167741949247E-7</v>
      </c>
      <c r="Y35" s="7">
        <f t="shared" si="115"/>
        <v>2.451168985562191E-7</v>
      </c>
      <c r="Z35" s="7">
        <f t="shared" si="116"/>
        <v>1.4289600502870314E-7</v>
      </c>
      <c r="AA35" s="7">
        <f t="shared" si="117"/>
        <v>8.3304204506751134E-8</v>
      </c>
      <c r="AB35" s="7">
        <f t="shared" si="118"/>
        <v>4.8563922355748801E-8</v>
      </c>
      <c r="AD35" s="6">
        <f t="shared" si="120"/>
        <v>9.3843775955663178E-2</v>
      </c>
    </row>
  </sheetData>
  <mergeCells count="5">
    <mergeCell ref="C1:E1"/>
    <mergeCell ref="H1:J1"/>
    <mergeCell ref="M4:P4"/>
    <mergeCell ref="C8:E8"/>
    <mergeCell ref="H8:J8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DFE84F-55BB-4B08-BDDC-4D646B58CC19}">
  <dimension ref="A1:AD35"/>
  <sheetViews>
    <sheetView workbookViewId="0">
      <selection activeCell="A4" sqref="A4"/>
    </sheetView>
  </sheetViews>
  <sheetFormatPr defaultRowHeight="14.4" x14ac:dyDescent="0.3"/>
  <cols>
    <col min="1" max="1" width="8.88671875" style="2"/>
    <col min="2" max="5" width="7.5546875" bestFit="1" customWidth="1"/>
    <col min="6" max="6" width="7.5546875" customWidth="1"/>
    <col min="7" max="10" width="7.5546875" bestFit="1" customWidth="1"/>
    <col min="11" max="11" width="7.5546875" customWidth="1"/>
    <col min="12" max="22" width="7.5546875" bestFit="1" customWidth="1"/>
    <col min="30" max="30" width="10.109375" style="2" bestFit="1" customWidth="1"/>
  </cols>
  <sheetData>
    <row r="1" spans="1:30" x14ac:dyDescent="0.3">
      <c r="C1" s="56" t="s">
        <v>16</v>
      </c>
      <c r="D1" s="56"/>
      <c r="E1" s="56"/>
      <c r="F1" s="14"/>
      <c r="H1" s="56" t="s">
        <v>21</v>
      </c>
      <c r="I1" s="56"/>
      <c r="J1" s="56"/>
      <c r="K1" s="14"/>
    </row>
    <row r="2" spans="1:30" x14ac:dyDescent="0.3">
      <c r="A2" s="16" t="s">
        <v>18</v>
      </c>
      <c r="C2" s="4" t="s">
        <v>1</v>
      </c>
      <c r="D2" s="4" t="s">
        <v>7</v>
      </c>
      <c r="E2" s="4" t="s">
        <v>8</v>
      </c>
      <c r="F2" s="4" t="s">
        <v>9</v>
      </c>
      <c r="H2" s="4" t="s">
        <v>1</v>
      </c>
      <c r="I2" s="4" t="s">
        <v>7</v>
      </c>
      <c r="J2" s="4" t="s">
        <v>8</v>
      </c>
      <c r="K2" s="4" t="s">
        <v>9</v>
      </c>
    </row>
    <row r="3" spans="1:30" x14ac:dyDescent="0.3">
      <c r="A3" s="3">
        <v>1</v>
      </c>
      <c r="C3" s="5">
        <v>0</v>
      </c>
      <c r="D3" s="5">
        <f>1/2</f>
        <v>0.5</v>
      </c>
      <c r="E3" s="5">
        <v>0</v>
      </c>
      <c r="F3" s="5">
        <v>0</v>
      </c>
      <c r="G3" s="10"/>
      <c r="H3" s="17">
        <f>$A$3*C3</f>
        <v>0</v>
      </c>
      <c r="I3" s="17">
        <f t="shared" ref="I3:K6" si="0">$A$3*D3</f>
        <v>0.5</v>
      </c>
      <c r="J3" s="17">
        <f t="shared" si="0"/>
        <v>0</v>
      </c>
      <c r="K3" s="17">
        <f t="shared" si="0"/>
        <v>0</v>
      </c>
      <c r="L3" s="10"/>
    </row>
    <row r="4" spans="1:30" x14ac:dyDescent="0.3">
      <c r="C4" s="5">
        <f>1/3</f>
        <v>0.33333333333333331</v>
      </c>
      <c r="D4" s="5">
        <v>0</v>
      </c>
      <c r="E4" s="5">
        <v>0</v>
      </c>
      <c r="F4" s="5">
        <f>1/2</f>
        <v>0.5</v>
      </c>
      <c r="G4" s="10"/>
      <c r="H4" s="17">
        <f t="shared" ref="H4:H6" si="1">$A$3*C4</f>
        <v>0.33333333333333331</v>
      </c>
      <c r="I4" s="17">
        <f t="shared" si="0"/>
        <v>0</v>
      </c>
      <c r="J4" s="17">
        <f t="shared" si="0"/>
        <v>0</v>
      </c>
      <c r="K4" s="17">
        <f t="shared" si="0"/>
        <v>0.5</v>
      </c>
      <c r="L4" s="10"/>
      <c r="M4" s="53" t="s">
        <v>4</v>
      </c>
      <c r="N4" s="53"/>
      <c r="O4" s="53"/>
      <c r="P4" s="53"/>
    </row>
    <row r="5" spans="1:30" x14ac:dyDescent="0.3">
      <c r="C5" s="5">
        <f t="shared" ref="C5:C6" si="2">1/3</f>
        <v>0.33333333333333331</v>
      </c>
      <c r="D5" s="5">
        <v>0</v>
      </c>
      <c r="E5" s="5">
        <v>1</v>
      </c>
      <c r="F5" s="5">
        <f>1/2</f>
        <v>0.5</v>
      </c>
      <c r="G5" s="10"/>
      <c r="H5" s="17">
        <f t="shared" si="1"/>
        <v>0.33333333333333331</v>
      </c>
      <c r="I5" s="17">
        <f t="shared" si="0"/>
        <v>0</v>
      </c>
      <c r="J5" s="17">
        <f t="shared" si="0"/>
        <v>1</v>
      </c>
      <c r="K5" s="17">
        <f t="shared" si="0"/>
        <v>0.5</v>
      </c>
      <c r="L5" s="10"/>
      <c r="M5" s="19">
        <f t="shared" ref="M5:P8" si="3">H3+H9</f>
        <v>0</v>
      </c>
      <c r="N5" s="19">
        <f t="shared" si="3"/>
        <v>0.5</v>
      </c>
      <c r="O5" s="19">
        <f t="shared" si="3"/>
        <v>0</v>
      </c>
      <c r="P5" s="19">
        <f t="shared" si="3"/>
        <v>0</v>
      </c>
    </row>
    <row r="6" spans="1:30" x14ac:dyDescent="0.3">
      <c r="C6" s="5">
        <f t="shared" si="2"/>
        <v>0.33333333333333331</v>
      </c>
      <c r="D6" s="5">
        <f>1/2</f>
        <v>0.5</v>
      </c>
      <c r="E6" s="5">
        <v>0</v>
      </c>
      <c r="F6" s="5">
        <v>0</v>
      </c>
      <c r="G6" s="10"/>
      <c r="H6" s="17">
        <f t="shared" si="1"/>
        <v>0.33333333333333331</v>
      </c>
      <c r="I6" s="17">
        <f t="shared" si="0"/>
        <v>0.5</v>
      </c>
      <c r="J6" s="17">
        <f t="shared" si="0"/>
        <v>0</v>
      </c>
      <c r="K6" s="17">
        <f t="shared" si="0"/>
        <v>0</v>
      </c>
      <c r="L6" s="10"/>
      <c r="M6" s="19">
        <f t="shared" si="3"/>
        <v>0.33333333333333331</v>
      </c>
      <c r="N6" s="19">
        <f t="shared" si="3"/>
        <v>0</v>
      </c>
      <c r="O6" s="19">
        <f t="shared" si="3"/>
        <v>0</v>
      </c>
      <c r="P6" s="19">
        <f t="shared" si="3"/>
        <v>0.5</v>
      </c>
    </row>
    <row r="7" spans="1:30" x14ac:dyDescent="0.3">
      <c r="C7" s="10"/>
      <c r="D7" s="10"/>
      <c r="E7" s="10"/>
      <c r="F7" s="10"/>
      <c r="G7" s="10"/>
      <c r="H7" s="10"/>
      <c r="I7" s="10"/>
      <c r="J7" s="10"/>
      <c r="K7" s="10"/>
      <c r="L7" s="10"/>
      <c r="M7" s="19">
        <f t="shared" si="3"/>
        <v>0.33333333333333331</v>
      </c>
      <c r="N7" s="19">
        <f t="shared" si="3"/>
        <v>0</v>
      </c>
      <c r="O7" s="19">
        <f t="shared" si="3"/>
        <v>1</v>
      </c>
      <c r="P7" s="19">
        <f t="shared" si="3"/>
        <v>0.5</v>
      </c>
    </row>
    <row r="8" spans="1:30" x14ac:dyDescent="0.3">
      <c r="A8" s="15" t="s">
        <v>19</v>
      </c>
      <c r="C8" s="54" t="s">
        <v>17</v>
      </c>
      <c r="D8" s="54"/>
      <c r="E8" s="54"/>
      <c r="F8" s="25"/>
      <c r="G8" s="10"/>
      <c r="H8" s="55" t="s">
        <v>20</v>
      </c>
      <c r="I8" s="55"/>
      <c r="J8" s="55"/>
      <c r="K8" s="26"/>
      <c r="L8" s="10"/>
      <c r="M8" s="19">
        <f t="shared" si="3"/>
        <v>0.33333333333333331</v>
      </c>
      <c r="N8" s="19">
        <f t="shared" si="3"/>
        <v>0.5</v>
      </c>
      <c r="O8" s="19">
        <f t="shared" si="3"/>
        <v>0</v>
      </c>
      <c r="P8" s="19">
        <f t="shared" si="3"/>
        <v>0</v>
      </c>
    </row>
    <row r="9" spans="1:30" x14ac:dyDescent="0.3">
      <c r="A9" s="13">
        <f>1-A3</f>
        <v>0</v>
      </c>
      <c r="C9" s="12">
        <f>1/4</f>
        <v>0.25</v>
      </c>
      <c r="D9" s="12">
        <f t="shared" ref="D9:F12" si="4">1/4</f>
        <v>0.25</v>
      </c>
      <c r="E9" s="12">
        <f t="shared" si="4"/>
        <v>0.25</v>
      </c>
      <c r="F9" s="12">
        <f t="shared" si="4"/>
        <v>0.25</v>
      </c>
      <c r="G9" s="10"/>
      <c r="H9" s="18">
        <f>$A$9*C9</f>
        <v>0</v>
      </c>
      <c r="I9" s="18">
        <f t="shared" ref="I9:K12" si="5">$A$9*D9</f>
        <v>0</v>
      </c>
      <c r="J9" s="18">
        <f t="shared" si="5"/>
        <v>0</v>
      </c>
      <c r="K9" s="18">
        <f t="shared" si="5"/>
        <v>0</v>
      </c>
      <c r="L9" s="10"/>
    </row>
    <row r="10" spans="1:30" x14ac:dyDescent="0.3">
      <c r="C10" s="12">
        <f t="shared" ref="C10:C12" si="6">1/4</f>
        <v>0.25</v>
      </c>
      <c r="D10" s="12">
        <f t="shared" si="4"/>
        <v>0.25</v>
      </c>
      <c r="E10" s="12">
        <f t="shared" si="4"/>
        <v>0.25</v>
      </c>
      <c r="F10" s="12">
        <f t="shared" si="4"/>
        <v>0.25</v>
      </c>
      <c r="G10" s="10"/>
      <c r="H10" s="18">
        <f t="shared" ref="H10:H12" si="7">$A$9*C10</f>
        <v>0</v>
      </c>
      <c r="I10" s="18">
        <f t="shared" si="5"/>
        <v>0</v>
      </c>
      <c r="J10" s="18">
        <f t="shared" si="5"/>
        <v>0</v>
      </c>
      <c r="K10" s="18">
        <f t="shared" si="5"/>
        <v>0</v>
      </c>
      <c r="L10" s="10"/>
      <c r="M10" s="10"/>
      <c r="N10" s="10"/>
      <c r="O10" s="10"/>
    </row>
    <row r="11" spans="1:30" x14ac:dyDescent="0.3">
      <c r="C11" s="12">
        <f t="shared" si="6"/>
        <v>0.25</v>
      </c>
      <c r="D11" s="12">
        <f t="shared" si="4"/>
        <v>0.25</v>
      </c>
      <c r="E11" s="12">
        <f t="shared" si="4"/>
        <v>0.25</v>
      </c>
      <c r="F11" s="12">
        <f t="shared" si="4"/>
        <v>0.25</v>
      </c>
      <c r="G11" s="10"/>
      <c r="H11" s="18">
        <f t="shared" si="7"/>
        <v>0</v>
      </c>
      <c r="I11" s="18">
        <f t="shared" si="5"/>
        <v>0</v>
      </c>
      <c r="J11" s="18">
        <f t="shared" si="5"/>
        <v>0</v>
      </c>
      <c r="K11" s="18">
        <f t="shared" si="5"/>
        <v>0</v>
      </c>
      <c r="L11" s="10"/>
      <c r="M11" s="10"/>
      <c r="N11" s="10"/>
      <c r="O11" s="10"/>
      <c r="AD11" s="1" t="s">
        <v>22</v>
      </c>
    </row>
    <row r="12" spans="1:30" x14ac:dyDescent="0.3">
      <c r="C12" s="12">
        <f t="shared" si="6"/>
        <v>0.25</v>
      </c>
      <c r="D12" s="12">
        <f t="shared" si="4"/>
        <v>0.25</v>
      </c>
      <c r="E12" s="12">
        <f t="shared" si="4"/>
        <v>0.25</v>
      </c>
      <c r="F12" s="12">
        <f t="shared" si="4"/>
        <v>0.25</v>
      </c>
      <c r="G12" s="10"/>
      <c r="H12" s="18">
        <f t="shared" si="7"/>
        <v>0</v>
      </c>
      <c r="I12" s="18">
        <f t="shared" si="5"/>
        <v>0</v>
      </c>
      <c r="J12" s="18">
        <f t="shared" si="5"/>
        <v>0</v>
      </c>
      <c r="K12" s="18">
        <f t="shared" si="5"/>
        <v>0</v>
      </c>
      <c r="L12" s="10"/>
      <c r="M12" s="10"/>
      <c r="N12" s="10"/>
      <c r="O12" s="10"/>
      <c r="AD12" s="1"/>
    </row>
    <row r="13" spans="1:30" x14ac:dyDescent="0.3">
      <c r="AA13" s="22"/>
      <c r="AB13" s="33">
        <f>SUM(AB15:AB18)</f>
        <v>0.99999999999999989</v>
      </c>
      <c r="AD13" s="23">
        <f>SUM(AD15:AD18)</f>
        <v>1</v>
      </c>
    </row>
    <row r="14" spans="1:30" x14ac:dyDescent="0.3">
      <c r="A14" s="1" t="s">
        <v>3</v>
      </c>
      <c r="B14" s="1" t="s">
        <v>5</v>
      </c>
      <c r="C14" s="1" t="s">
        <v>6</v>
      </c>
      <c r="AB14" s="20"/>
    </row>
    <row r="15" spans="1:30" x14ac:dyDescent="0.3">
      <c r="A15" s="27">
        <f>1/4</f>
        <v>0.25</v>
      </c>
      <c r="B15" s="27">
        <f>$M5*A$15+$N5*A$16+$O5*A$17+$P5*A$18</f>
        <v>0.125</v>
      </c>
      <c r="C15" s="27">
        <f t="shared" ref="C15:AA18" si="8">$M5*B$15+$N5*B$16+$O5*B$17+$P5*B$18</f>
        <v>0.10416666666666666</v>
      </c>
      <c r="D15" s="27">
        <f t="shared" si="8"/>
        <v>7.2916666666666657E-2</v>
      </c>
      <c r="E15" s="27">
        <f t="shared" si="8"/>
        <v>5.3819444444444434E-2</v>
      </c>
      <c r="F15" s="27">
        <f t="shared" si="8"/>
        <v>3.9062499999999993E-2</v>
      </c>
      <c r="G15" s="27">
        <f t="shared" si="8"/>
        <v>2.8501157407407402E-2</v>
      </c>
      <c r="H15" s="27">
        <f t="shared" si="8"/>
        <v>2.0760995370370367E-2</v>
      </c>
      <c r="I15" s="27">
        <f t="shared" si="8"/>
        <v>1.513069058641975E-2</v>
      </c>
      <c r="J15" s="27">
        <f t="shared" si="8"/>
        <v>1.1025511188271603E-2</v>
      </c>
      <c r="K15" s="27">
        <f t="shared" si="8"/>
        <v>8.0345373585390921E-3</v>
      </c>
      <c r="L15" s="27">
        <f t="shared" si="8"/>
        <v>5.854853877314813E-3</v>
      </c>
      <c r="M15" s="27">
        <f t="shared" si="8"/>
        <v>4.2665164984139218E-3</v>
      </c>
      <c r="N15" s="27">
        <f t="shared" si="8"/>
        <v>3.1090672287594299E-3</v>
      </c>
      <c r="O15" s="27">
        <f t="shared" si="8"/>
        <v>2.2656196974487021E-3</v>
      </c>
      <c r="P15" s="27">
        <f t="shared" si="8"/>
        <v>1.650987720184256E-3</v>
      </c>
      <c r="Q15" s="27">
        <f t="shared" si="8"/>
        <v>1.2030971430002451E-3</v>
      </c>
      <c r="R15" s="27">
        <f t="shared" si="8"/>
        <v>8.7671319153083188E-4</v>
      </c>
      <c r="S15" s="27">
        <f t="shared" si="8"/>
        <v>6.3887278626545679E-4</v>
      </c>
      <c r="T15" s="27">
        <f t="shared" si="8"/>
        <v>4.6555525838786702E-4</v>
      </c>
      <c r="U15" s="27">
        <f t="shared" si="8"/>
        <v>3.3925642690484298E-4</v>
      </c>
      <c r="V15" s="27">
        <f t="shared" si="8"/>
        <v>2.4722075651706599E-4</v>
      </c>
      <c r="W15" s="27">
        <f t="shared" si="8"/>
        <v>1.8015311607600683E-4</v>
      </c>
      <c r="X15" s="27">
        <f t="shared" si="8"/>
        <v>1.3128001745751441E-4</v>
      </c>
      <c r="Y15" s="27">
        <f t="shared" si="8"/>
        <v>9.5665528074758346E-5</v>
      </c>
      <c r="Z15" s="27">
        <f t="shared" si="8"/>
        <v>6.9712766946964906E-5</v>
      </c>
      <c r="AA15" s="27">
        <f t="shared" si="8"/>
        <v>5.0800638152608842E-5</v>
      </c>
      <c r="AB15" s="32">
        <f>$M5*AA$15+$N5*AA$16+$O5*AA$17+$P5*AA$18</f>
        <v>3.7019113567465239E-5</v>
      </c>
      <c r="AC15" s="7"/>
      <c r="AD15" s="24">
        <f>3/9</f>
        <v>0.33333333333333331</v>
      </c>
    </row>
    <row r="16" spans="1:30" x14ac:dyDescent="0.3">
      <c r="A16" s="27">
        <f t="shared" ref="A16:A18" si="9">1/4</f>
        <v>0.25</v>
      </c>
      <c r="B16" s="27">
        <f t="shared" ref="B16:B18" si="10">$M6*A$15+$N6*A$16+$O6*A$17+$P6*A$18</f>
        <v>0.20833333333333331</v>
      </c>
      <c r="C16" s="27">
        <f t="shared" si="8"/>
        <v>0.14583333333333331</v>
      </c>
      <c r="D16" s="27">
        <f t="shared" si="8"/>
        <v>0.10763888888888887</v>
      </c>
      <c r="E16" s="27">
        <f t="shared" si="8"/>
        <v>7.8124999999999986E-2</v>
      </c>
      <c r="F16" s="27">
        <f t="shared" si="8"/>
        <v>5.7002314814814804E-2</v>
      </c>
      <c r="G16" s="27">
        <f t="shared" si="8"/>
        <v>4.1521990740740734E-2</v>
      </c>
      <c r="H16" s="27">
        <f t="shared" si="8"/>
        <v>3.02613811728395E-2</v>
      </c>
      <c r="I16" s="27">
        <f t="shared" si="8"/>
        <v>2.2051022376543206E-2</v>
      </c>
      <c r="J16" s="27">
        <f t="shared" si="8"/>
        <v>1.6069074717078184E-2</v>
      </c>
      <c r="K16" s="27">
        <f t="shared" si="8"/>
        <v>1.1709707754629626E-2</v>
      </c>
      <c r="L16" s="27">
        <f t="shared" si="8"/>
        <v>8.5330329968278436E-3</v>
      </c>
      <c r="M16" s="27">
        <f t="shared" si="8"/>
        <v>6.2181344575188598E-3</v>
      </c>
      <c r="N16" s="27">
        <f t="shared" si="8"/>
        <v>4.5312393948974041E-3</v>
      </c>
      <c r="O16" s="27">
        <f t="shared" si="8"/>
        <v>3.301975440368512E-3</v>
      </c>
      <c r="P16" s="27">
        <f t="shared" si="8"/>
        <v>2.4061942860004902E-3</v>
      </c>
      <c r="Q16" s="27">
        <f t="shared" si="8"/>
        <v>1.7534263830616638E-3</v>
      </c>
      <c r="R16" s="27">
        <f t="shared" si="8"/>
        <v>1.2777455725309136E-3</v>
      </c>
      <c r="S16" s="27">
        <f t="shared" si="8"/>
        <v>9.3111051677573404E-4</v>
      </c>
      <c r="T16" s="27">
        <f t="shared" si="8"/>
        <v>6.7851285380968597E-4</v>
      </c>
      <c r="U16" s="27">
        <f t="shared" si="8"/>
        <v>4.9444151303413197E-4</v>
      </c>
      <c r="V16" s="27">
        <f t="shared" si="8"/>
        <v>3.6030623215201367E-4</v>
      </c>
      <c r="W16" s="27">
        <f t="shared" si="8"/>
        <v>2.6256003491502883E-4</v>
      </c>
      <c r="X16" s="27">
        <f t="shared" si="8"/>
        <v>1.9133105614951669E-4</v>
      </c>
      <c r="Y16" s="27">
        <f t="shared" si="8"/>
        <v>1.3942553389392981E-4</v>
      </c>
      <c r="Z16" s="27">
        <f t="shared" si="8"/>
        <v>1.0160127630521768E-4</v>
      </c>
      <c r="AA16" s="27">
        <f t="shared" si="8"/>
        <v>7.4038227134930477E-5</v>
      </c>
      <c r="AB16" s="32">
        <f t="shared" ref="AB16:AB18" si="11">$M6*AA$15+$N6*AA$16+$O6*AA$17+$P6*AA$18</f>
        <v>5.3952659618334848E-5</v>
      </c>
      <c r="AC16" s="7"/>
      <c r="AD16" s="24">
        <f>2/9</f>
        <v>0.22222222222222221</v>
      </c>
    </row>
    <row r="17" spans="1:30" x14ac:dyDescent="0.3">
      <c r="A17" s="27">
        <f t="shared" si="9"/>
        <v>0.25</v>
      </c>
      <c r="B17" s="27">
        <f t="shared" si="10"/>
        <v>0.45833333333333331</v>
      </c>
      <c r="C17" s="27">
        <f t="shared" si="8"/>
        <v>0.60416666666666663</v>
      </c>
      <c r="D17" s="27">
        <f t="shared" si="8"/>
        <v>0.71180555555555547</v>
      </c>
      <c r="E17" s="27">
        <f t="shared" si="8"/>
        <v>0.78993055555555547</v>
      </c>
      <c r="F17" s="27">
        <f t="shared" si="8"/>
        <v>0.84693287037037024</v>
      </c>
      <c r="G17" s="27">
        <f t="shared" si="8"/>
        <v>0.88845486111111105</v>
      </c>
      <c r="H17" s="27">
        <f t="shared" si="8"/>
        <v>0.91871624228395055</v>
      </c>
      <c r="I17" s="27">
        <f t="shared" si="8"/>
        <v>0.94076726466049376</v>
      </c>
      <c r="J17" s="27">
        <f t="shared" si="8"/>
        <v>0.95683633937757184</v>
      </c>
      <c r="K17" s="27">
        <f t="shared" si="8"/>
        <v>0.96854604713220149</v>
      </c>
      <c r="L17" s="27">
        <f t="shared" si="8"/>
        <v>0.97707908012902933</v>
      </c>
      <c r="M17" s="27">
        <f t="shared" si="8"/>
        <v>0.98329721458654817</v>
      </c>
      <c r="N17" s="27">
        <f t="shared" si="8"/>
        <v>0.98782845398144559</v>
      </c>
      <c r="O17" s="27">
        <f t="shared" si="8"/>
        <v>0.99113042942181406</v>
      </c>
      <c r="P17" s="27">
        <f t="shared" si="8"/>
        <v>0.99353662370781448</v>
      </c>
      <c r="Q17" s="27">
        <f t="shared" si="8"/>
        <v>0.99529005009087612</v>
      </c>
      <c r="R17" s="27">
        <f t="shared" si="8"/>
        <v>0.99656779566340703</v>
      </c>
      <c r="S17" s="27">
        <f t="shared" si="8"/>
        <v>0.99749890618018278</v>
      </c>
      <c r="T17" s="27">
        <f t="shared" si="8"/>
        <v>0.99817741903399249</v>
      </c>
      <c r="U17" s="27">
        <f t="shared" si="8"/>
        <v>0.99867186054702661</v>
      </c>
      <c r="V17" s="27">
        <f t="shared" si="8"/>
        <v>0.99903216677917861</v>
      </c>
      <c r="W17" s="27">
        <f t="shared" si="8"/>
        <v>0.99929472681409359</v>
      </c>
      <c r="X17" s="27">
        <f t="shared" si="8"/>
        <v>0.99948605787024314</v>
      </c>
      <c r="Y17" s="27">
        <f t="shared" si="8"/>
        <v>0.99962548340413704</v>
      </c>
      <c r="Z17" s="27">
        <f t="shared" si="8"/>
        <v>0.99972708468044225</v>
      </c>
      <c r="AA17" s="27">
        <f t="shared" si="8"/>
        <v>0.99980112290757728</v>
      </c>
      <c r="AB17" s="32">
        <f t="shared" si="11"/>
        <v>0.99985507556719566</v>
      </c>
      <c r="AC17" s="7"/>
      <c r="AD17" s="24">
        <f t="shared" ref="AD17:AD18" si="12">2/9</f>
        <v>0.22222222222222221</v>
      </c>
    </row>
    <row r="18" spans="1:30" x14ac:dyDescent="0.3">
      <c r="A18" s="27">
        <f t="shared" si="9"/>
        <v>0.25</v>
      </c>
      <c r="B18" s="27">
        <f t="shared" si="10"/>
        <v>0.20833333333333331</v>
      </c>
      <c r="C18" s="27">
        <f t="shared" si="8"/>
        <v>0.14583333333333331</v>
      </c>
      <c r="D18" s="27">
        <f t="shared" si="8"/>
        <v>0.10763888888888887</v>
      </c>
      <c r="E18" s="27">
        <f t="shared" si="8"/>
        <v>7.8124999999999986E-2</v>
      </c>
      <c r="F18" s="27">
        <f t="shared" si="8"/>
        <v>5.7002314814814804E-2</v>
      </c>
      <c r="G18" s="27">
        <f t="shared" si="8"/>
        <v>4.1521990740740734E-2</v>
      </c>
      <c r="H18" s="27">
        <f t="shared" si="8"/>
        <v>3.02613811728395E-2</v>
      </c>
      <c r="I18" s="27">
        <f t="shared" si="8"/>
        <v>2.2051022376543206E-2</v>
      </c>
      <c r="J18" s="27">
        <f t="shared" si="8"/>
        <v>1.6069074717078184E-2</v>
      </c>
      <c r="K18" s="27">
        <f t="shared" si="8"/>
        <v>1.1709707754629626E-2</v>
      </c>
      <c r="L18" s="27">
        <f t="shared" si="8"/>
        <v>8.5330329968278436E-3</v>
      </c>
      <c r="M18" s="27">
        <f t="shared" si="8"/>
        <v>6.2181344575188598E-3</v>
      </c>
      <c r="N18" s="27">
        <f t="shared" si="8"/>
        <v>4.5312393948974041E-3</v>
      </c>
      <c r="O18" s="27">
        <f t="shared" si="8"/>
        <v>3.301975440368512E-3</v>
      </c>
      <c r="P18" s="27">
        <f t="shared" si="8"/>
        <v>2.4061942860004902E-3</v>
      </c>
      <c r="Q18" s="27">
        <f t="shared" si="8"/>
        <v>1.7534263830616638E-3</v>
      </c>
      <c r="R18" s="27">
        <f t="shared" si="8"/>
        <v>1.2777455725309136E-3</v>
      </c>
      <c r="S18" s="27">
        <f t="shared" si="8"/>
        <v>9.3111051677573404E-4</v>
      </c>
      <c r="T18" s="27">
        <f t="shared" si="8"/>
        <v>6.7851285380968597E-4</v>
      </c>
      <c r="U18" s="27">
        <f t="shared" si="8"/>
        <v>4.9444151303413197E-4</v>
      </c>
      <c r="V18" s="27">
        <f t="shared" si="8"/>
        <v>3.6030623215201367E-4</v>
      </c>
      <c r="W18" s="27">
        <f t="shared" si="8"/>
        <v>2.6256003491502883E-4</v>
      </c>
      <c r="X18" s="27">
        <f t="shared" si="8"/>
        <v>1.9133105614951669E-4</v>
      </c>
      <c r="Y18" s="27">
        <f t="shared" si="8"/>
        <v>1.3942553389392981E-4</v>
      </c>
      <c r="Z18" s="27">
        <f t="shared" si="8"/>
        <v>1.0160127630521768E-4</v>
      </c>
      <c r="AA18" s="27">
        <f t="shared" si="8"/>
        <v>7.4038227134930477E-5</v>
      </c>
      <c r="AB18" s="32">
        <f t="shared" si="11"/>
        <v>5.3952659618334848E-5</v>
      </c>
      <c r="AC18" s="7"/>
      <c r="AD18" s="24">
        <f t="shared" si="12"/>
        <v>0.22222222222222221</v>
      </c>
    </row>
    <row r="19" spans="1:30" x14ac:dyDescent="0.3">
      <c r="A19" s="28"/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</row>
    <row r="20" spans="1:30" x14ac:dyDescent="0.3">
      <c r="A20" s="28"/>
      <c r="B20" s="31">
        <f>ABS(A15-B15)</f>
        <v>0.125</v>
      </c>
      <c r="C20" s="31">
        <f t="shared" ref="C20:AB23" si="13">ABS(B15-C15)</f>
        <v>2.0833333333333343E-2</v>
      </c>
      <c r="D20" s="31">
        <f t="shared" si="13"/>
        <v>3.125E-2</v>
      </c>
      <c r="E20" s="31">
        <f t="shared" si="13"/>
        <v>1.9097222222222224E-2</v>
      </c>
      <c r="F20" s="31">
        <f t="shared" si="13"/>
        <v>1.4756944444444441E-2</v>
      </c>
      <c r="G20" s="31">
        <f t="shared" si="13"/>
        <v>1.0561342592592591E-2</v>
      </c>
      <c r="H20" s="31">
        <f t="shared" si="13"/>
        <v>7.740162037037035E-3</v>
      </c>
      <c r="I20" s="31">
        <f t="shared" si="13"/>
        <v>5.6303047839506171E-3</v>
      </c>
      <c r="J20" s="31">
        <f t="shared" si="13"/>
        <v>4.1051793981481469E-3</v>
      </c>
      <c r="K20" s="31">
        <f t="shared" si="13"/>
        <v>2.9909738297325111E-3</v>
      </c>
      <c r="L20" s="31">
        <f t="shared" si="13"/>
        <v>2.1796834812242791E-3</v>
      </c>
      <c r="M20" s="31">
        <f t="shared" si="13"/>
        <v>1.5883373789008911E-3</v>
      </c>
      <c r="N20" s="31">
        <f t="shared" si="13"/>
        <v>1.1574492696544919E-3</v>
      </c>
      <c r="O20" s="31">
        <f t="shared" si="13"/>
        <v>8.4344753131072783E-4</v>
      </c>
      <c r="P20" s="31">
        <f t="shared" si="13"/>
        <v>6.1463197726444605E-4</v>
      </c>
      <c r="Q20" s="31">
        <f t="shared" si="13"/>
        <v>4.4789057718401092E-4</v>
      </c>
      <c r="R20" s="31">
        <f t="shared" si="13"/>
        <v>3.2638395146941321E-4</v>
      </c>
      <c r="S20" s="31">
        <f t="shared" si="13"/>
        <v>2.3784040526537509E-4</v>
      </c>
      <c r="T20" s="31">
        <f t="shared" si="13"/>
        <v>1.7331752787758977E-4</v>
      </c>
      <c r="U20" s="31">
        <f t="shared" si="13"/>
        <v>1.2629883148302404E-4</v>
      </c>
      <c r="V20" s="31">
        <f t="shared" si="13"/>
        <v>9.2035670387776998E-5</v>
      </c>
      <c r="W20" s="31">
        <f t="shared" si="13"/>
        <v>6.7067640441059154E-5</v>
      </c>
      <c r="X20" s="31">
        <f t="shared" si="13"/>
        <v>4.8873098618492419E-5</v>
      </c>
      <c r="Y20" s="31">
        <f t="shared" si="13"/>
        <v>3.5614489382756068E-5</v>
      </c>
      <c r="Z20" s="31">
        <f t="shared" si="13"/>
        <v>2.595276112779344E-5</v>
      </c>
      <c r="AA20" s="31">
        <f t="shared" si="13"/>
        <v>1.8912128794356064E-5</v>
      </c>
      <c r="AB20" s="31">
        <f t="shared" si="13"/>
        <v>1.3781524585143603E-5</v>
      </c>
      <c r="AD20" s="6">
        <f>ABS(AB15-AD15)</f>
        <v>0.33329631421976585</v>
      </c>
    </row>
    <row r="21" spans="1:30" x14ac:dyDescent="0.3">
      <c r="A21" s="28"/>
      <c r="B21" s="31">
        <f>ABS(A16-B16)</f>
        <v>4.1666666666666685E-2</v>
      </c>
      <c r="C21" s="31">
        <f>ABS(B16-C16)</f>
        <v>6.25E-2</v>
      </c>
      <c r="D21" s="31">
        <f t="shared" si="13"/>
        <v>3.8194444444444448E-2</v>
      </c>
      <c r="E21" s="31">
        <f t="shared" si="13"/>
        <v>2.9513888888888881E-2</v>
      </c>
      <c r="F21" s="31">
        <f t="shared" si="13"/>
        <v>2.1122685185185182E-2</v>
      </c>
      <c r="G21" s="31">
        <f t="shared" si="13"/>
        <v>1.548032407407407E-2</v>
      </c>
      <c r="H21" s="31">
        <f t="shared" si="13"/>
        <v>1.1260609567901234E-2</v>
      </c>
      <c r="I21" s="31">
        <f t="shared" si="13"/>
        <v>8.2103587962962937E-3</v>
      </c>
      <c r="J21" s="31">
        <f t="shared" si="13"/>
        <v>5.9819476594650221E-3</v>
      </c>
      <c r="K21" s="31">
        <f t="shared" si="13"/>
        <v>4.3593669624485583E-3</v>
      </c>
      <c r="L21" s="31">
        <f t="shared" si="13"/>
        <v>3.1766747578017823E-3</v>
      </c>
      <c r="M21" s="31">
        <f t="shared" si="13"/>
        <v>2.3148985393089839E-3</v>
      </c>
      <c r="N21" s="31">
        <f t="shared" si="13"/>
        <v>1.6868950626214557E-3</v>
      </c>
      <c r="O21" s="31">
        <f t="shared" si="13"/>
        <v>1.2292639545288921E-3</v>
      </c>
      <c r="P21" s="31">
        <f t="shared" si="13"/>
        <v>8.9578115436802185E-4</v>
      </c>
      <c r="Q21" s="31">
        <f t="shared" si="13"/>
        <v>6.5276790293882642E-4</v>
      </c>
      <c r="R21" s="31">
        <f t="shared" si="13"/>
        <v>4.7568081053075018E-4</v>
      </c>
      <c r="S21" s="31">
        <f t="shared" si="13"/>
        <v>3.4663505575517953E-4</v>
      </c>
      <c r="T21" s="31">
        <f t="shared" si="13"/>
        <v>2.5259766296604807E-4</v>
      </c>
      <c r="U21" s="31">
        <f t="shared" si="13"/>
        <v>1.84071340775554E-4</v>
      </c>
      <c r="V21" s="31">
        <f t="shared" si="13"/>
        <v>1.3413528088211831E-4</v>
      </c>
      <c r="W21" s="31">
        <f t="shared" si="13"/>
        <v>9.7746197236984838E-5</v>
      </c>
      <c r="X21" s="31">
        <f t="shared" si="13"/>
        <v>7.1228978765512137E-5</v>
      </c>
      <c r="Y21" s="31">
        <f t="shared" si="13"/>
        <v>5.1905522255586879E-5</v>
      </c>
      <c r="Z21" s="31">
        <f t="shared" si="13"/>
        <v>3.7824257588712129E-5</v>
      </c>
      <c r="AA21" s="31">
        <f t="shared" si="13"/>
        <v>2.7563049170287206E-5</v>
      </c>
      <c r="AB21" s="31">
        <f t="shared" si="13"/>
        <v>2.0085567516595629E-5</v>
      </c>
      <c r="AD21" s="6">
        <f t="shared" ref="AD21:AD23" si="14">ABS(AB16-AD16)</f>
        <v>0.22216826956260388</v>
      </c>
    </row>
    <row r="22" spans="1:30" x14ac:dyDescent="0.3">
      <c r="A22" s="28"/>
      <c r="B22" s="31">
        <f>ABS(A17-B17)</f>
        <v>0.20833333333333331</v>
      </c>
      <c r="C22" s="31">
        <f>ABS(B17-C17)</f>
        <v>0.14583333333333331</v>
      </c>
      <c r="D22" s="31">
        <f t="shared" si="13"/>
        <v>0.10763888888888884</v>
      </c>
      <c r="E22" s="31">
        <f t="shared" si="13"/>
        <v>7.8125E-2</v>
      </c>
      <c r="F22" s="31">
        <f t="shared" si="13"/>
        <v>5.700231481481477E-2</v>
      </c>
      <c r="G22" s="31">
        <f t="shared" si="13"/>
        <v>4.1521990740740811E-2</v>
      </c>
      <c r="H22" s="31">
        <f t="shared" si="13"/>
        <v>3.0261381172839497E-2</v>
      </c>
      <c r="I22" s="31">
        <f t="shared" si="13"/>
        <v>2.2051022376543217E-2</v>
      </c>
      <c r="J22" s="31">
        <f t="shared" si="13"/>
        <v>1.606907471707808E-2</v>
      </c>
      <c r="K22" s="31">
        <f t="shared" si="13"/>
        <v>1.170970775462965E-2</v>
      </c>
      <c r="L22" s="31">
        <f t="shared" si="13"/>
        <v>8.5330329968278384E-3</v>
      </c>
      <c r="M22" s="31">
        <f t="shared" si="13"/>
        <v>6.2181344575188424E-3</v>
      </c>
      <c r="N22" s="31">
        <f t="shared" si="13"/>
        <v>4.5312393948974128E-3</v>
      </c>
      <c r="O22" s="31">
        <f t="shared" si="13"/>
        <v>3.3019754403684765E-3</v>
      </c>
      <c r="P22" s="31">
        <f t="shared" si="13"/>
        <v>2.4061942860004182E-3</v>
      </c>
      <c r="Q22" s="31">
        <f t="shared" si="13"/>
        <v>1.7534263830616403E-3</v>
      </c>
      <c r="R22" s="31">
        <f t="shared" si="13"/>
        <v>1.2777455725309084E-3</v>
      </c>
      <c r="S22" s="31">
        <f t="shared" si="13"/>
        <v>9.3111051677574608E-4</v>
      </c>
      <c r="T22" s="31">
        <f t="shared" si="13"/>
        <v>6.785128538097096E-4</v>
      </c>
      <c r="U22" s="31">
        <f t="shared" si="13"/>
        <v>4.9444151303412731E-4</v>
      </c>
      <c r="V22" s="31">
        <f t="shared" si="13"/>
        <v>3.6030623215199675E-4</v>
      </c>
      <c r="W22" s="31">
        <f t="shared" si="13"/>
        <v>2.6256003491498259E-4</v>
      </c>
      <c r="X22" s="31">
        <f t="shared" si="13"/>
        <v>1.9133105614954626E-4</v>
      </c>
      <c r="Y22" s="31">
        <f t="shared" si="13"/>
        <v>1.3942553389389989E-4</v>
      </c>
      <c r="Z22" s="31">
        <f t="shared" si="13"/>
        <v>1.0160127630520766E-4</v>
      </c>
      <c r="AA22" s="31">
        <f t="shared" si="13"/>
        <v>7.4038227135031498E-5</v>
      </c>
      <c r="AB22" s="31">
        <f t="shared" si="13"/>
        <v>5.3952659618383692E-5</v>
      </c>
      <c r="AD22" s="6">
        <f t="shared" si="14"/>
        <v>0.77763285334497345</v>
      </c>
    </row>
    <row r="23" spans="1:30" x14ac:dyDescent="0.3">
      <c r="A23" s="28"/>
      <c r="B23" s="31">
        <f>ABS(A18-B18)</f>
        <v>4.1666666666666685E-2</v>
      </c>
      <c r="C23" s="31">
        <f>ABS(B18-C18)</f>
        <v>6.25E-2</v>
      </c>
      <c r="D23" s="31">
        <f t="shared" si="13"/>
        <v>3.8194444444444448E-2</v>
      </c>
      <c r="E23" s="31">
        <f t="shared" si="13"/>
        <v>2.9513888888888881E-2</v>
      </c>
      <c r="F23" s="31">
        <f t="shared" si="13"/>
        <v>2.1122685185185182E-2</v>
      </c>
      <c r="G23" s="31">
        <f t="shared" si="13"/>
        <v>1.548032407407407E-2</v>
      </c>
      <c r="H23" s="31">
        <f t="shared" si="13"/>
        <v>1.1260609567901234E-2</v>
      </c>
      <c r="I23" s="31">
        <f t="shared" si="13"/>
        <v>8.2103587962962937E-3</v>
      </c>
      <c r="J23" s="31">
        <f t="shared" si="13"/>
        <v>5.9819476594650221E-3</v>
      </c>
      <c r="K23" s="31">
        <f t="shared" si="13"/>
        <v>4.3593669624485583E-3</v>
      </c>
      <c r="L23" s="31">
        <f t="shared" si="13"/>
        <v>3.1766747578017823E-3</v>
      </c>
      <c r="M23" s="31">
        <f t="shared" si="13"/>
        <v>2.3148985393089839E-3</v>
      </c>
      <c r="N23" s="31">
        <f t="shared" si="13"/>
        <v>1.6868950626214557E-3</v>
      </c>
      <c r="O23" s="31">
        <f t="shared" si="13"/>
        <v>1.2292639545288921E-3</v>
      </c>
      <c r="P23" s="31">
        <f t="shared" si="13"/>
        <v>8.9578115436802185E-4</v>
      </c>
      <c r="Q23" s="31">
        <f t="shared" si="13"/>
        <v>6.5276790293882642E-4</v>
      </c>
      <c r="R23" s="31">
        <f t="shared" si="13"/>
        <v>4.7568081053075018E-4</v>
      </c>
      <c r="S23" s="31">
        <f t="shared" si="13"/>
        <v>3.4663505575517953E-4</v>
      </c>
      <c r="T23" s="31">
        <f t="shared" si="13"/>
        <v>2.5259766296604807E-4</v>
      </c>
      <c r="U23" s="31">
        <f t="shared" si="13"/>
        <v>1.84071340775554E-4</v>
      </c>
      <c r="V23" s="31">
        <f t="shared" si="13"/>
        <v>1.3413528088211831E-4</v>
      </c>
      <c r="W23" s="31">
        <f t="shared" si="13"/>
        <v>9.7746197236984838E-5</v>
      </c>
      <c r="X23" s="31">
        <f t="shared" si="13"/>
        <v>7.1228978765512137E-5</v>
      </c>
      <c r="Y23" s="31">
        <f t="shared" si="13"/>
        <v>5.1905522255586879E-5</v>
      </c>
      <c r="Z23" s="31">
        <f t="shared" si="13"/>
        <v>3.7824257588712129E-5</v>
      </c>
      <c r="AA23" s="31">
        <f t="shared" si="13"/>
        <v>2.7563049170287206E-5</v>
      </c>
      <c r="AB23" s="31">
        <f t="shared" si="13"/>
        <v>2.0085567516595629E-5</v>
      </c>
      <c r="AD23" s="6">
        <f t="shared" si="14"/>
        <v>0.22216826956260388</v>
      </c>
    </row>
    <row r="25" spans="1:30" x14ac:dyDescent="0.3">
      <c r="U25" s="7"/>
      <c r="W25" s="7"/>
      <c r="AB25" s="33">
        <f>SUM(AB27:AB30)</f>
        <v>0.99999999999999989</v>
      </c>
      <c r="AD25" s="23">
        <f>SUM(AD27:AD29)</f>
        <v>0.77777777777777779</v>
      </c>
    </row>
    <row r="26" spans="1:30" x14ac:dyDescent="0.3">
      <c r="A26" s="1" t="s">
        <v>3</v>
      </c>
      <c r="B26" s="1" t="s">
        <v>5</v>
      </c>
      <c r="C26" s="1" t="s">
        <v>6</v>
      </c>
      <c r="AB26" s="20"/>
    </row>
    <row r="27" spans="1:30" x14ac:dyDescent="0.3">
      <c r="A27" s="27">
        <f t="shared" ref="A27:A30" si="15">1/4</f>
        <v>0.25</v>
      </c>
      <c r="B27" s="27">
        <f>($H3*A$27+$I3*A$28+$J3*A$29+$K3*A$30)+$H9</f>
        <v>0.125</v>
      </c>
      <c r="C27" s="27">
        <f t="shared" ref="C27:AA30" si="16">($H3*B$27+$I3*B$28+$J3*B$29+$K3*B$30)+$H9</f>
        <v>0.10416666666666666</v>
      </c>
      <c r="D27" s="27">
        <f t="shared" si="16"/>
        <v>7.2916666666666657E-2</v>
      </c>
      <c r="E27" s="27">
        <f t="shared" si="16"/>
        <v>5.3819444444444434E-2</v>
      </c>
      <c r="F27" s="27">
        <f t="shared" si="16"/>
        <v>3.9062499999999993E-2</v>
      </c>
      <c r="G27" s="27">
        <f t="shared" si="16"/>
        <v>2.8501157407407402E-2</v>
      </c>
      <c r="H27" s="27">
        <f t="shared" si="16"/>
        <v>2.0760995370370367E-2</v>
      </c>
      <c r="I27" s="27">
        <f t="shared" si="16"/>
        <v>1.513069058641975E-2</v>
      </c>
      <c r="J27" s="27">
        <f t="shared" si="16"/>
        <v>1.1025511188271603E-2</v>
      </c>
      <c r="K27" s="27">
        <f t="shared" si="16"/>
        <v>8.0345373585390921E-3</v>
      </c>
      <c r="L27" s="27">
        <f t="shared" si="16"/>
        <v>5.854853877314813E-3</v>
      </c>
      <c r="M27" s="27">
        <f t="shared" si="16"/>
        <v>4.2665164984139218E-3</v>
      </c>
      <c r="N27" s="27">
        <f t="shared" si="16"/>
        <v>3.1090672287594299E-3</v>
      </c>
      <c r="O27" s="27">
        <f t="shared" si="16"/>
        <v>2.2656196974487021E-3</v>
      </c>
      <c r="P27" s="27">
        <f t="shared" si="16"/>
        <v>1.650987720184256E-3</v>
      </c>
      <c r="Q27" s="27">
        <f t="shared" si="16"/>
        <v>1.2030971430002451E-3</v>
      </c>
      <c r="R27" s="27">
        <f t="shared" si="16"/>
        <v>8.7671319153083188E-4</v>
      </c>
      <c r="S27" s="27">
        <f t="shared" si="16"/>
        <v>6.3887278626545679E-4</v>
      </c>
      <c r="T27" s="27">
        <f t="shared" si="16"/>
        <v>4.6555525838786702E-4</v>
      </c>
      <c r="U27" s="27">
        <f t="shared" si="16"/>
        <v>3.3925642690484298E-4</v>
      </c>
      <c r="V27" s="27">
        <f t="shared" si="16"/>
        <v>2.4722075651706599E-4</v>
      </c>
      <c r="W27" s="27">
        <f t="shared" si="16"/>
        <v>1.8015311607600683E-4</v>
      </c>
      <c r="X27" s="27">
        <f t="shared" si="16"/>
        <v>1.3128001745751441E-4</v>
      </c>
      <c r="Y27" s="27">
        <f t="shared" si="16"/>
        <v>9.5665528074758346E-5</v>
      </c>
      <c r="Z27" s="27">
        <f t="shared" si="16"/>
        <v>6.9712766946964906E-5</v>
      </c>
      <c r="AA27" s="27">
        <f t="shared" si="16"/>
        <v>5.0800638152608842E-5</v>
      </c>
      <c r="AB27" s="36">
        <f t="shared" ref="AB27:AB30" si="17">($H3*AA$27+$I3*AA$28+$J3*AA$29+$K3*AA$30)+(1-$A$3)/4</f>
        <v>3.7019113567465239E-5</v>
      </c>
      <c r="AC27" s="7"/>
      <c r="AD27" s="24">
        <f>3/9</f>
        <v>0.33333333333333331</v>
      </c>
    </row>
    <row r="28" spans="1:30" x14ac:dyDescent="0.3">
      <c r="A28" s="27">
        <f t="shared" si="15"/>
        <v>0.25</v>
      </c>
      <c r="B28" s="27">
        <f t="shared" ref="B28:C30" si="18">($H4*A$27+$I4*A$28+$J4*A$29+$K4*A$30)+$H10</f>
        <v>0.20833333333333331</v>
      </c>
      <c r="C28" s="27">
        <f t="shared" si="18"/>
        <v>0.14583333333333331</v>
      </c>
      <c r="D28" s="27">
        <f t="shared" si="16"/>
        <v>0.10763888888888887</v>
      </c>
      <c r="E28" s="27">
        <f t="shared" si="16"/>
        <v>7.8124999999999986E-2</v>
      </c>
      <c r="F28" s="27">
        <f t="shared" si="16"/>
        <v>5.7002314814814804E-2</v>
      </c>
      <c r="G28" s="27">
        <f t="shared" si="16"/>
        <v>4.1521990740740734E-2</v>
      </c>
      <c r="H28" s="27">
        <f t="shared" si="16"/>
        <v>3.02613811728395E-2</v>
      </c>
      <c r="I28" s="27">
        <f t="shared" si="16"/>
        <v>2.2051022376543206E-2</v>
      </c>
      <c r="J28" s="27">
        <f t="shared" si="16"/>
        <v>1.6069074717078184E-2</v>
      </c>
      <c r="K28" s="27">
        <f t="shared" si="16"/>
        <v>1.1709707754629626E-2</v>
      </c>
      <c r="L28" s="27">
        <f t="shared" si="16"/>
        <v>8.5330329968278436E-3</v>
      </c>
      <c r="M28" s="27">
        <f t="shared" si="16"/>
        <v>6.2181344575188598E-3</v>
      </c>
      <c r="N28" s="27">
        <f t="shared" si="16"/>
        <v>4.5312393948974041E-3</v>
      </c>
      <c r="O28" s="27">
        <f t="shared" si="16"/>
        <v>3.301975440368512E-3</v>
      </c>
      <c r="P28" s="27">
        <f t="shared" si="16"/>
        <v>2.4061942860004902E-3</v>
      </c>
      <c r="Q28" s="27">
        <f t="shared" si="16"/>
        <v>1.7534263830616638E-3</v>
      </c>
      <c r="R28" s="27">
        <f t="shared" si="16"/>
        <v>1.2777455725309136E-3</v>
      </c>
      <c r="S28" s="27">
        <f t="shared" si="16"/>
        <v>9.3111051677573404E-4</v>
      </c>
      <c r="T28" s="27">
        <f t="shared" si="16"/>
        <v>6.7851285380968597E-4</v>
      </c>
      <c r="U28" s="27">
        <f t="shared" si="16"/>
        <v>4.9444151303413197E-4</v>
      </c>
      <c r="V28" s="27">
        <f t="shared" si="16"/>
        <v>3.6030623215201367E-4</v>
      </c>
      <c r="W28" s="27">
        <f t="shared" si="16"/>
        <v>2.6256003491502883E-4</v>
      </c>
      <c r="X28" s="27">
        <f t="shared" si="16"/>
        <v>1.9133105614951669E-4</v>
      </c>
      <c r="Y28" s="27">
        <f t="shared" si="16"/>
        <v>1.3942553389392981E-4</v>
      </c>
      <c r="Z28" s="27">
        <f t="shared" si="16"/>
        <v>1.0160127630521768E-4</v>
      </c>
      <c r="AA28" s="27">
        <f t="shared" si="16"/>
        <v>7.4038227134930477E-5</v>
      </c>
      <c r="AB28" s="36">
        <f t="shared" si="17"/>
        <v>5.3952659618334848E-5</v>
      </c>
      <c r="AC28" s="7"/>
      <c r="AD28" s="24">
        <f>2/9</f>
        <v>0.22222222222222221</v>
      </c>
    </row>
    <row r="29" spans="1:30" x14ac:dyDescent="0.3">
      <c r="A29" s="27">
        <f t="shared" si="15"/>
        <v>0.25</v>
      </c>
      <c r="B29" s="27">
        <f t="shared" si="18"/>
        <v>0.45833333333333331</v>
      </c>
      <c r="C29" s="27">
        <f t="shared" si="18"/>
        <v>0.60416666666666663</v>
      </c>
      <c r="D29" s="27">
        <f t="shared" si="16"/>
        <v>0.71180555555555547</v>
      </c>
      <c r="E29" s="27">
        <f t="shared" si="16"/>
        <v>0.78993055555555547</v>
      </c>
      <c r="F29" s="27">
        <f t="shared" si="16"/>
        <v>0.84693287037037024</v>
      </c>
      <c r="G29" s="27">
        <f t="shared" si="16"/>
        <v>0.88845486111111105</v>
      </c>
      <c r="H29" s="27">
        <f t="shared" si="16"/>
        <v>0.91871624228395055</v>
      </c>
      <c r="I29" s="27">
        <f t="shared" si="16"/>
        <v>0.94076726466049376</v>
      </c>
      <c r="J29" s="27">
        <f t="shared" si="16"/>
        <v>0.95683633937757184</v>
      </c>
      <c r="K29" s="27">
        <f t="shared" si="16"/>
        <v>0.96854604713220149</v>
      </c>
      <c r="L29" s="27">
        <f t="shared" si="16"/>
        <v>0.97707908012902933</v>
      </c>
      <c r="M29" s="27">
        <f t="shared" si="16"/>
        <v>0.98329721458654817</v>
      </c>
      <c r="N29" s="27">
        <f t="shared" si="16"/>
        <v>0.98782845398144559</v>
      </c>
      <c r="O29" s="27">
        <f t="shared" si="16"/>
        <v>0.99113042942181406</v>
      </c>
      <c r="P29" s="27">
        <f t="shared" si="16"/>
        <v>0.99353662370781448</v>
      </c>
      <c r="Q29" s="27">
        <f t="shared" si="16"/>
        <v>0.99529005009087612</v>
      </c>
      <c r="R29" s="27">
        <f t="shared" si="16"/>
        <v>0.99656779566340703</v>
      </c>
      <c r="S29" s="27">
        <f t="shared" si="16"/>
        <v>0.99749890618018278</v>
      </c>
      <c r="T29" s="27">
        <f t="shared" si="16"/>
        <v>0.99817741903399249</v>
      </c>
      <c r="U29" s="27">
        <f t="shared" si="16"/>
        <v>0.99867186054702661</v>
      </c>
      <c r="V29" s="27">
        <f t="shared" si="16"/>
        <v>0.99903216677917861</v>
      </c>
      <c r="W29" s="27">
        <f t="shared" si="16"/>
        <v>0.99929472681409359</v>
      </c>
      <c r="X29" s="27">
        <f t="shared" si="16"/>
        <v>0.99948605787024314</v>
      </c>
      <c r="Y29" s="27">
        <f t="shared" si="16"/>
        <v>0.99962548340413704</v>
      </c>
      <c r="Z29" s="27">
        <f t="shared" si="16"/>
        <v>0.99972708468044225</v>
      </c>
      <c r="AA29" s="27">
        <f t="shared" si="16"/>
        <v>0.99980112290757728</v>
      </c>
      <c r="AB29" s="36">
        <f t="shared" si="17"/>
        <v>0.99985507556719566</v>
      </c>
      <c r="AC29" s="7"/>
      <c r="AD29" s="24">
        <f t="shared" ref="AD29:AD30" si="19">2/9</f>
        <v>0.22222222222222221</v>
      </c>
    </row>
    <row r="30" spans="1:30" x14ac:dyDescent="0.3">
      <c r="A30" s="27">
        <f t="shared" si="15"/>
        <v>0.25</v>
      </c>
      <c r="B30" s="27">
        <f t="shared" si="18"/>
        <v>0.20833333333333331</v>
      </c>
      <c r="C30" s="27">
        <f t="shared" si="18"/>
        <v>0.14583333333333331</v>
      </c>
      <c r="D30" s="27">
        <f t="shared" si="16"/>
        <v>0.10763888888888887</v>
      </c>
      <c r="E30" s="27">
        <f t="shared" si="16"/>
        <v>7.8124999999999986E-2</v>
      </c>
      <c r="F30" s="27">
        <f t="shared" si="16"/>
        <v>5.7002314814814804E-2</v>
      </c>
      <c r="G30" s="27">
        <f t="shared" si="16"/>
        <v>4.1521990740740734E-2</v>
      </c>
      <c r="H30" s="27">
        <f t="shared" si="16"/>
        <v>3.02613811728395E-2</v>
      </c>
      <c r="I30" s="27">
        <f t="shared" si="16"/>
        <v>2.2051022376543206E-2</v>
      </c>
      <c r="J30" s="27">
        <f t="shared" si="16"/>
        <v>1.6069074717078184E-2</v>
      </c>
      <c r="K30" s="27">
        <f t="shared" si="16"/>
        <v>1.1709707754629626E-2</v>
      </c>
      <c r="L30" s="27">
        <f t="shared" si="16"/>
        <v>8.5330329968278436E-3</v>
      </c>
      <c r="M30" s="27">
        <f t="shared" si="16"/>
        <v>6.2181344575188598E-3</v>
      </c>
      <c r="N30" s="27">
        <f t="shared" si="16"/>
        <v>4.5312393948974041E-3</v>
      </c>
      <c r="O30" s="27">
        <f t="shared" si="16"/>
        <v>3.301975440368512E-3</v>
      </c>
      <c r="P30" s="27">
        <f t="shared" si="16"/>
        <v>2.4061942860004902E-3</v>
      </c>
      <c r="Q30" s="27">
        <f t="shared" si="16"/>
        <v>1.7534263830616638E-3</v>
      </c>
      <c r="R30" s="27">
        <f t="shared" si="16"/>
        <v>1.2777455725309136E-3</v>
      </c>
      <c r="S30" s="27">
        <f t="shared" si="16"/>
        <v>9.3111051677573404E-4</v>
      </c>
      <c r="T30" s="27">
        <f t="shared" si="16"/>
        <v>6.7851285380968597E-4</v>
      </c>
      <c r="U30" s="27">
        <f t="shared" si="16"/>
        <v>4.9444151303413197E-4</v>
      </c>
      <c r="V30" s="27">
        <f t="shared" si="16"/>
        <v>3.6030623215201367E-4</v>
      </c>
      <c r="W30" s="27">
        <f t="shared" si="16"/>
        <v>2.6256003491502883E-4</v>
      </c>
      <c r="X30" s="27">
        <f t="shared" si="16"/>
        <v>1.9133105614951669E-4</v>
      </c>
      <c r="Y30" s="27">
        <f t="shared" si="16"/>
        <v>1.3942553389392981E-4</v>
      </c>
      <c r="Z30" s="27">
        <f t="shared" si="16"/>
        <v>1.0160127630521768E-4</v>
      </c>
      <c r="AA30" s="27">
        <f t="shared" si="16"/>
        <v>7.4038227134930477E-5</v>
      </c>
      <c r="AB30" s="36">
        <f t="shared" si="17"/>
        <v>5.3952659618334848E-5</v>
      </c>
      <c r="AC30" s="7"/>
      <c r="AD30" s="24">
        <f t="shared" si="19"/>
        <v>0.22222222222222221</v>
      </c>
    </row>
    <row r="32" spans="1:30" x14ac:dyDescent="0.3">
      <c r="B32" s="7">
        <f>ABS(A27-B27)</f>
        <v>0.125</v>
      </c>
      <c r="C32" s="7">
        <f t="shared" ref="C32:AB35" si="20">ABS(B27-C27)</f>
        <v>2.0833333333333343E-2</v>
      </c>
      <c r="D32" s="7">
        <f t="shared" si="20"/>
        <v>3.125E-2</v>
      </c>
      <c r="E32" s="7">
        <f t="shared" si="20"/>
        <v>1.9097222222222224E-2</v>
      </c>
      <c r="F32" s="7">
        <f t="shared" si="20"/>
        <v>1.4756944444444441E-2</v>
      </c>
      <c r="G32" s="7">
        <f t="shared" si="20"/>
        <v>1.0561342592592591E-2</v>
      </c>
      <c r="H32" s="7">
        <f t="shared" si="20"/>
        <v>7.740162037037035E-3</v>
      </c>
      <c r="I32" s="7">
        <f t="shared" si="20"/>
        <v>5.6303047839506171E-3</v>
      </c>
      <c r="J32" s="7">
        <f t="shared" si="20"/>
        <v>4.1051793981481469E-3</v>
      </c>
      <c r="K32" s="7">
        <f t="shared" si="20"/>
        <v>2.9909738297325111E-3</v>
      </c>
      <c r="L32" s="7">
        <f t="shared" si="20"/>
        <v>2.1796834812242791E-3</v>
      </c>
      <c r="M32" s="7">
        <f t="shared" si="20"/>
        <v>1.5883373789008911E-3</v>
      </c>
      <c r="N32" s="7">
        <f t="shared" si="20"/>
        <v>1.1574492696544919E-3</v>
      </c>
      <c r="O32" s="7">
        <f t="shared" si="20"/>
        <v>8.4344753131072783E-4</v>
      </c>
      <c r="P32" s="7">
        <f t="shared" si="20"/>
        <v>6.1463197726444605E-4</v>
      </c>
      <c r="Q32" s="7">
        <f t="shared" si="20"/>
        <v>4.4789057718401092E-4</v>
      </c>
      <c r="R32" s="7">
        <f t="shared" si="20"/>
        <v>3.2638395146941321E-4</v>
      </c>
      <c r="S32" s="7">
        <f t="shared" si="20"/>
        <v>2.3784040526537509E-4</v>
      </c>
      <c r="T32" s="7">
        <f t="shared" si="20"/>
        <v>1.7331752787758977E-4</v>
      </c>
      <c r="U32" s="7">
        <f t="shared" si="20"/>
        <v>1.2629883148302404E-4</v>
      </c>
      <c r="V32" s="7">
        <f t="shared" si="20"/>
        <v>9.2035670387776998E-5</v>
      </c>
      <c r="W32" s="7">
        <f t="shared" si="20"/>
        <v>6.7067640441059154E-5</v>
      </c>
      <c r="X32" s="7">
        <f t="shared" si="20"/>
        <v>4.8873098618492419E-5</v>
      </c>
      <c r="Y32" s="7">
        <f t="shared" si="20"/>
        <v>3.5614489382756068E-5</v>
      </c>
      <c r="Z32" s="7">
        <f t="shared" si="20"/>
        <v>2.595276112779344E-5</v>
      </c>
      <c r="AA32" s="7">
        <f t="shared" si="20"/>
        <v>1.8912128794356064E-5</v>
      </c>
      <c r="AB32" s="7">
        <f t="shared" si="20"/>
        <v>1.3781524585143603E-5</v>
      </c>
      <c r="AD32" s="6">
        <f>ABS(AB27-AD27)</f>
        <v>0.33329631421976585</v>
      </c>
    </row>
    <row r="33" spans="2:30" x14ac:dyDescent="0.3">
      <c r="B33" s="7">
        <f t="shared" ref="B33:C35" si="21">ABS(A28-B28)</f>
        <v>4.1666666666666685E-2</v>
      </c>
      <c r="C33" s="7">
        <f t="shared" si="21"/>
        <v>6.25E-2</v>
      </c>
      <c r="D33" s="7">
        <f t="shared" si="20"/>
        <v>3.8194444444444448E-2</v>
      </c>
      <c r="E33" s="7">
        <f t="shared" si="20"/>
        <v>2.9513888888888881E-2</v>
      </c>
      <c r="F33" s="7">
        <f t="shared" si="20"/>
        <v>2.1122685185185182E-2</v>
      </c>
      <c r="G33" s="7">
        <f t="shared" si="20"/>
        <v>1.548032407407407E-2</v>
      </c>
      <c r="H33" s="7">
        <f t="shared" si="20"/>
        <v>1.1260609567901234E-2</v>
      </c>
      <c r="I33" s="7">
        <f t="shared" si="20"/>
        <v>8.2103587962962937E-3</v>
      </c>
      <c r="J33" s="7">
        <f t="shared" si="20"/>
        <v>5.9819476594650221E-3</v>
      </c>
      <c r="K33" s="7">
        <f t="shared" si="20"/>
        <v>4.3593669624485583E-3</v>
      </c>
      <c r="L33" s="7">
        <f t="shared" si="20"/>
        <v>3.1766747578017823E-3</v>
      </c>
      <c r="M33" s="7">
        <f t="shared" si="20"/>
        <v>2.3148985393089839E-3</v>
      </c>
      <c r="N33" s="7">
        <f t="shared" si="20"/>
        <v>1.6868950626214557E-3</v>
      </c>
      <c r="O33" s="7">
        <f t="shared" si="20"/>
        <v>1.2292639545288921E-3</v>
      </c>
      <c r="P33" s="7">
        <f t="shared" si="20"/>
        <v>8.9578115436802185E-4</v>
      </c>
      <c r="Q33" s="7">
        <f t="shared" si="20"/>
        <v>6.5276790293882642E-4</v>
      </c>
      <c r="R33" s="7">
        <f t="shared" si="20"/>
        <v>4.7568081053075018E-4</v>
      </c>
      <c r="S33" s="7">
        <f t="shared" si="20"/>
        <v>3.4663505575517953E-4</v>
      </c>
      <c r="T33" s="7">
        <f t="shared" si="20"/>
        <v>2.5259766296604807E-4</v>
      </c>
      <c r="U33" s="7">
        <f t="shared" si="20"/>
        <v>1.84071340775554E-4</v>
      </c>
      <c r="V33" s="7">
        <f t="shared" si="20"/>
        <v>1.3413528088211831E-4</v>
      </c>
      <c r="W33" s="7">
        <f t="shared" si="20"/>
        <v>9.7746197236984838E-5</v>
      </c>
      <c r="X33" s="7">
        <f t="shared" si="20"/>
        <v>7.1228978765512137E-5</v>
      </c>
      <c r="Y33" s="7">
        <f t="shared" si="20"/>
        <v>5.1905522255586879E-5</v>
      </c>
      <c r="Z33" s="7">
        <f t="shared" si="20"/>
        <v>3.7824257588712129E-5</v>
      </c>
      <c r="AA33" s="7">
        <f t="shared" si="20"/>
        <v>2.7563049170287206E-5</v>
      </c>
      <c r="AB33" s="7">
        <f t="shared" si="20"/>
        <v>2.0085567516595629E-5</v>
      </c>
      <c r="AD33" s="6">
        <f t="shared" ref="AD33:AD35" si="22">ABS(AB28-AD28)</f>
        <v>0.22216826956260388</v>
      </c>
    </row>
    <row r="34" spans="2:30" x14ac:dyDescent="0.3">
      <c r="B34" s="7">
        <f t="shared" si="21"/>
        <v>0.20833333333333331</v>
      </c>
      <c r="C34" s="7">
        <f t="shared" si="21"/>
        <v>0.14583333333333331</v>
      </c>
      <c r="D34" s="7">
        <f t="shared" si="20"/>
        <v>0.10763888888888884</v>
      </c>
      <c r="E34" s="7">
        <f t="shared" si="20"/>
        <v>7.8125E-2</v>
      </c>
      <c r="F34" s="7">
        <f t="shared" si="20"/>
        <v>5.700231481481477E-2</v>
      </c>
      <c r="G34" s="7">
        <f t="shared" si="20"/>
        <v>4.1521990740740811E-2</v>
      </c>
      <c r="H34" s="7">
        <f t="shared" si="20"/>
        <v>3.0261381172839497E-2</v>
      </c>
      <c r="I34" s="7">
        <f t="shared" si="20"/>
        <v>2.2051022376543217E-2</v>
      </c>
      <c r="J34" s="7">
        <f t="shared" si="20"/>
        <v>1.606907471707808E-2</v>
      </c>
      <c r="K34" s="7">
        <f t="shared" si="20"/>
        <v>1.170970775462965E-2</v>
      </c>
      <c r="L34" s="7">
        <f t="shared" si="20"/>
        <v>8.5330329968278384E-3</v>
      </c>
      <c r="M34" s="7">
        <f t="shared" si="20"/>
        <v>6.2181344575188424E-3</v>
      </c>
      <c r="N34" s="7">
        <f t="shared" si="20"/>
        <v>4.5312393948974128E-3</v>
      </c>
      <c r="O34" s="7">
        <f t="shared" si="20"/>
        <v>3.3019754403684765E-3</v>
      </c>
      <c r="P34" s="7">
        <f t="shared" si="20"/>
        <v>2.4061942860004182E-3</v>
      </c>
      <c r="Q34" s="7">
        <f t="shared" si="20"/>
        <v>1.7534263830616403E-3</v>
      </c>
      <c r="R34" s="7">
        <f t="shared" si="20"/>
        <v>1.2777455725309084E-3</v>
      </c>
      <c r="S34" s="7">
        <f t="shared" si="20"/>
        <v>9.3111051677574608E-4</v>
      </c>
      <c r="T34" s="7">
        <f t="shared" si="20"/>
        <v>6.785128538097096E-4</v>
      </c>
      <c r="U34" s="7">
        <f t="shared" si="20"/>
        <v>4.9444151303412731E-4</v>
      </c>
      <c r="V34" s="7">
        <f t="shared" si="20"/>
        <v>3.6030623215199675E-4</v>
      </c>
      <c r="W34" s="7">
        <f t="shared" si="20"/>
        <v>2.6256003491498259E-4</v>
      </c>
      <c r="X34" s="7">
        <f t="shared" si="20"/>
        <v>1.9133105614954626E-4</v>
      </c>
      <c r="Y34" s="7">
        <f t="shared" si="20"/>
        <v>1.3942553389389989E-4</v>
      </c>
      <c r="Z34" s="7">
        <f t="shared" si="20"/>
        <v>1.0160127630520766E-4</v>
      </c>
      <c r="AA34" s="7">
        <f t="shared" si="20"/>
        <v>7.4038227135031498E-5</v>
      </c>
      <c r="AB34" s="7">
        <f t="shared" si="20"/>
        <v>5.3952659618383692E-5</v>
      </c>
      <c r="AD34" s="6">
        <f t="shared" si="22"/>
        <v>0.77763285334497345</v>
      </c>
    </row>
    <row r="35" spans="2:30" x14ac:dyDescent="0.3">
      <c r="B35" s="7">
        <f t="shared" si="21"/>
        <v>4.1666666666666685E-2</v>
      </c>
      <c r="C35" s="7">
        <f t="shared" si="21"/>
        <v>6.25E-2</v>
      </c>
      <c r="D35" s="7">
        <f t="shared" si="20"/>
        <v>3.8194444444444448E-2</v>
      </c>
      <c r="E35" s="7">
        <f t="shared" si="20"/>
        <v>2.9513888888888881E-2</v>
      </c>
      <c r="F35" s="7">
        <f t="shared" si="20"/>
        <v>2.1122685185185182E-2</v>
      </c>
      <c r="G35" s="7">
        <f t="shared" si="20"/>
        <v>1.548032407407407E-2</v>
      </c>
      <c r="H35" s="7">
        <f t="shared" si="20"/>
        <v>1.1260609567901234E-2</v>
      </c>
      <c r="I35" s="7">
        <f t="shared" si="20"/>
        <v>8.2103587962962937E-3</v>
      </c>
      <c r="J35" s="7">
        <f t="shared" si="20"/>
        <v>5.9819476594650221E-3</v>
      </c>
      <c r="K35" s="7">
        <f t="shared" si="20"/>
        <v>4.3593669624485583E-3</v>
      </c>
      <c r="L35" s="7">
        <f t="shared" si="20"/>
        <v>3.1766747578017823E-3</v>
      </c>
      <c r="M35" s="7">
        <f t="shared" si="20"/>
        <v>2.3148985393089839E-3</v>
      </c>
      <c r="N35" s="7">
        <f t="shared" si="20"/>
        <v>1.6868950626214557E-3</v>
      </c>
      <c r="O35" s="7">
        <f t="shared" si="20"/>
        <v>1.2292639545288921E-3</v>
      </c>
      <c r="P35" s="7">
        <f t="shared" si="20"/>
        <v>8.9578115436802185E-4</v>
      </c>
      <c r="Q35" s="7">
        <f t="shared" si="20"/>
        <v>6.5276790293882642E-4</v>
      </c>
      <c r="R35" s="7">
        <f t="shared" si="20"/>
        <v>4.7568081053075018E-4</v>
      </c>
      <c r="S35" s="7">
        <f t="shared" si="20"/>
        <v>3.4663505575517953E-4</v>
      </c>
      <c r="T35" s="7">
        <f t="shared" si="20"/>
        <v>2.5259766296604807E-4</v>
      </c>
      <c r="U35" s="7">
        <f t="shared" si="20"/>
        <v>1.84071340775554E-4</v>
      </c>
      <c r="V35" s="7">
        <f t="shared" si="20"/>
        <v>1.3413528088211831E-4</v>
      </c>
      <c r="W35" s="7">
        <f t="shared" si="20"/>
        <v>9.7746197236984838E-5</v>
      </c>
      <c r="X35" s="7">
        <f t="shared" si="20"/>
        <v>7.1228978765512137E-5</v>
      </c>
      <c r="Y35" s="7">
        <f t="shared" si="20"/>
        <v>5.1905522255586879E-5</v>
      </c>
      <c r="Z35" s="7">
        <f t="shared" si="20"/>
        <v>3.7824257588712129E-5</v>
      </c>
      <c r="AA35" s="7">
        <f t="shared" si="20"/>
        <v>2.7563049170287206E-5</v>
      </c>
      <c r="AB35" s="7">
        <f t="shared" si="20"/>
        <v>2.0085567516595629E-5</v>
      </c>
      <c r="AD35" s="6">
        <f t="shared" si="22"/>
        <v>0.22216826956260388</v>
      </c>
    </row>
  </sheetData>
  <mergeCells count="5">
    <mergeCell ref="C1:E1"/>
    <mergeCell ref="H1:J1"/>
    <mergeCell ref="M4:P4"/>
    <mergeCell ref="C8:E8"/>
    <mergeCell ref="H8:J8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1C5FCB-4D35-4FD9-AD87-A74E616CA0F5}">
  <dimension ref="A1:AB29"/>
  <sheetViews>
    <sheetView workbookViewId="0">
      <selection activeCell="A4" sqref="A4"/>
    </sheetView>
  </sheetViews>
  <sheetFormatPr defaultRowHeight="14.4" x14ac:dyDescent="0.3"/>
  <cols>
    <col min="1" max="1" width="8.88671875" style="2"/>
    <col min="2" max="20" width="7.5546875" bestFit="1" customWidth="1"/>
    <col min="28" max="28" width="10.109375" style="2" bestFit="1" customWidth="1"/>
  </cols>
  <sheetData>
    <row r="1" spans="1:28" x14ac:dyDescent="0.3">
      <c r="C1" s="56" t="s">
        <v>16</v>
      </c>
      <c r="D1" s="56"/>
      <c r="E1" s="56"/>
      <c r="G1" s="56" t="s">
        <v>21</v>
      </c>
      <c r="H1" s="56"/>
      <c r="I1" s="56"/>
    </row>
    <row r="2" spans="1:28" x14ac:dyDescent="0.3">
      <c r="A2" s="16" t="s">
        <v>18</v>
      </c>
      <c r="C2" s="4" t="s">
        <v>0</v>
      </c>
      <c r="D2" s="4" t="s">
        <v>1</v>
      </c>
      <c r="E2" s="4" t="s">
        <v>2</v>
      </c>
      <c r="G2" s="4" t="s">
        <v>0</v>
      </c>
      <c r="H2" s="4" t="s">
        <v>1</v>
      </c>
      <c r="I2" s="4" t="s">
        <v>2</v>
      </c>
    </row>
    <row r="3" spans="1:28" x14ac:dyDescent="0.3">
      <c r="A3" s="3">
        <v>1</v>
      </c>
      <c r="C3" s="9">
        <v>0</v>
      </c>
      <c r="D3" s="9">
        <f>1/2</f>
        <v>0.5</v>
      </c>
      <c r="E3" s="9">
        <v>0</v>
      </c>
      <c r="F3" s="10"/>
      <c r="G3" s="17">
        <f t="shared" ref="G3:I5" si="0">$A$3*C3</f>
        <v>0</v>
      </c>
      <c r="H3" s="17">
        <f t="shared" si="0"/>
        <v>0.5</v>
      </c>
      <c r="I3" s="17">
        <f t="shared" si="0"/>
        <v>0</v>
      </c>
      <c r="J3" s="10"/>
    </row>
    <row r="4" spans="1:28" x14ac:dyDescent="0.3">
      <c r="C4" s="9">
        <f>1/2</f>
        <v>0.5</v>
      </c>
      <c r="D4" s="9">
        <v>0</v>
      </c>
      <c r="E4" s="9">
        <v>1</v>
      </c>
      <c r="F4" s="10"/>
      <c r="G4" s="17">
        <f t="shared" si="0"/>
        <v>0.5</v>
      </c>
      <c r="H4" s="17">
        <f t="shared" si="0"/>
        <v>0</v>
      </c>
      <c r="I4" s="17">
        <f t="shared" si="0"/>
        <v>1</v>
      </c>
      <c r="J4" s="10"/>
      <c r="K4" s="53" t="s">
        <v>4</v>
      </c>
      <c r="L4" s="53"/>
      <c r="M4" s="53"/>
    </row>
    <row r="5" spans="1:28" x14ac:dyDescent="0.3">
      <c r="C5" s="9">
        <f>1/2</f>
        <v>0.5</v>
      </c>
      <c r="D5" s="9">
        <f>1/2</f>
        <v>0.5</v>
      </c>
      <c r="E5" s="9">
        <v>0</v>
      </c>
      <c r="F5" s="10"/>
      <c r="G5" s="17">
        <f t="shared" si="0"/>
        <v>0.5</v>
      </c>
      <c r="H5" s="17">
        <f t="shared" si="0"/>
        <v>0.5</v>
      </c>
      <c r="I5" s="17">
        <f t="shared" si="0"/>
        <v>0</v>
      </c>
      <c r="J5" s="10"/>
      <c r="K5" s="19">
        <f t="shared" ref="K5:M7" si="1">G3+G8</f>
        <v>0</v>
      </c>
      <c r="L5" s="19">
        <f t="shared" si="1"/>
        <v>0.5</v>
      </c>
      <c r="M5" s="19">
        <f t="shared" si="1"/>
        <v>0</v>
      </c>
    </row>
    <row r="6" spans="1:28" x14ac:dyDescent="0.3">
      <c r="C6" s="10"/>
      <c r="D6" s="10"/>
      <c r="E6" s="10"/>
      <c r="F6" s="10"/>
      <c r="G6" s="10"/>
      <c r="H6" s="10"/>
      <c r="I6" s="10"/>
      <c r="J6" s="10"/>
      <c r="K6" s="19">
        <f t="shared" si="1"/>
        <v>0.5</v>
      </c>
      <c r="L6" s="19">
        <f t="shared" si="1"/>
        <v>0</v>
      </c>
      <c r="M6" s="19">
        <f t="shared" si="1"/>
        <v>1</v>
      </c>
    </row>
    <row r="7" spans="1:28" x14ac:dyDescent="0.3">
      <c r="A7" s="15" t="s">
        <v>19</v>
      </c>
      <c r="C7" s="54" t="s">
        <v>17</v>
      </c>
      <c r="D7" s="54"/>
      <c r="E7" s="54"/>
      <c r="F7" s="10"/>
      <c r="G7" s="55" t="s">
        <v>20</v>
      </c>
      <c r="H7" s="55"/>
      <c r="I7" s="55"/>
      <c r="J7" s="10"/>
      <c r="K7" s="19">
        <f t="shared" si="1"/>
        <v>0.5</v>
      </c>
      <c r="L7" s="19">
        <f t="shared" si="1"/>
        <v>0.5</v>
      </c>
      <c r="M7" s="19">
        <f t="shared" si="1"/>
        <v>0</v>
      </c>
    </row>
    <row r="8" spans="1:28" x14ac:dyDescent="0.3">
      <c r="A8" s="13">
        <f>1-A3</f>
        <v>0</v>
      </c>
      <c r="C8" s="12">
        <f>1/3</f>
        <v>0.33333333333333331</v>
      </c>
      <c r="D8" s="12">
        <f t="shared" ref="D8:E10" si="2">1/3</f>
        <v>0.33333333333333331</v>
      </c>
      <c r="E8" s="12">
        <f t="shared" si="2"/>
        <v>0.33333333333333331</v>
      </c>
      <c r="F8" s="10"/>
      <c r="G8" s="18">
        <f t="shared" ref="G8:I10" si="3">$A$8*C8</f>
        <v>0</v>
      </c>
      <c r="H8" s="18">
        <f t="shared" si="3"/>
        <v>0</v>
      </c>
      <c r="I8" s="18">
        <f t="shared" si="3"/>
        <v>0</v>
      </c>
      <c r="J8" s="10"/>
      <c r="K8" s="10"/>
      <c r="L8" s="10"/>
      <c r="M8" s="10"/>
    </row>
    <row r="9" spans="1:28" x14ac:dyDescent="0.3">
      <c r="C9" s="12">
        <f t="shared" ref="C9:C10" si="4">1/3</f>
        <v>0.33333333333333331</v>
      </c>
      <c r="D9" s="12">
        <f t="shared" si="2"/>
        <v>0.33333333333333331</v>
      </c>
      <c r="E9" s="12">
        <f t="shared" si="2"/>
        <v>0.33333333333333331</v>
      </c>
      <c r="F9" s="10"/>
      <c r="G9" s="18">
        <f t="shared" si="3"/>
        <v>0</v>
      </c>
      <c r="H9" s="18">
        <f t="shared" si="3"/>
        <v>0</v>
      </c>
      <c r="I9" s="18">
        <f t="shared" si="3"/>
        <v>0</v>
      </c>
      <c r="J9" s="10"/>
      <c r="K9" s="10"/>
      <c r="L9" s="10"/>
      <c r="M9" s="10"/>
    </row>
    <row r="10" spans="1:28" x14ac:dyDescent="0.3">
      <c r="C10" s="12">
        <f t="shared" si="4"/>
        <v>0.33333333333333331</v>
      </c>
      <c r="D10" s="12">
        <f t="shared" si="2"/>
        <v>0.33333333333333331</v>
      </c>
      <c r="E10" s="12">
        <f t="shared" si="2"/>
        <v>0.33333333333333331</v>
      </c>
      <c r="F10" s="10"/>
      <c r="G10" s="18">
        <f t="shared" si="3"/>
        <v>0</v>
      </c>
      <c r="H10" s="18">
        <f t="shared" si="3"/>
        <v>0</v>
      </c>
      <c r="I10" s="18">
        <f t="shared" si="3"/>
        <v>0</v>
      </c>
      <c r="J10" s="10"/>
      <c r="K10" s="10"/>
      <c r="L10" s="10"/>
      <c r="M10" s="10"/>
      <c r="AB10" s="1" t="s">
        <v>22</v>
      </c>
    </row>
    <row r="11" spans="1:28" x14ac:dyDescent="0.3">
      <c r="Y11" s="22"/>
      <c r="Z11" s="21">
        <f>SUM(Z13:Z15)</f>
        <v>1</v>
      </c>
      <c r="AB11" s="23">
        <f>SUM(AB13:AB15)</f>
        <v>1</v>
      </c>
    </row>
    <row r="12" spans="1:28" x14ac:dyDescent="0.3">
      <c r="A12" s="1" t="s">
        <v>3</v>
      </c>
      <c r="B12" s="1" t="s">
        <v>5</v>
      </c>
      <c r="C12" s="1" t="s">
        <v>6</v>
      </c>
      <c r="Z12" s="20"/>
    </row>
    <row r="13" spans="1:28" x14ac:dyDescent="0.3">
      <c r="A13" s="27">
        <f>1/3</f>
        <v>0.33333333333333331</v>
      </c>
      <c r="B13" s="27">
        <f>$K5*A$13+$L5*A$14+$M5*A$15</f>
        <v>0.16666666666666666</v>
      </c>
      <c r="C13" s="27">
        <f>$K5*B$13+$L5*B$14+$M5*B$15</f>
        <v>0.25</v>
      </c>
      <c r="D13" s="27">
        <f t="shared" ref="D13:Y15" si="5">$K5*C$13+$L5*C$14+$M5*C$15</f>
        <v>0.20833333333333331</v>
      </c>
      <c r="E13" s="27">
        <f t="shared" si="5"/>
        <v>0.22916666666666666</v>
      </c>
      <c r="F13" s="27">
        <f t="shared" si="5"/>
        <v>0.21875</v>
      </c>
      <c r="G13" s="27">
        <f t="shared" si="5"/>
        <v>0.22395833333333331</v>
      </c>
      <c r="H13" s="27">
        <f t="shared" si="5"/>
        <v>0.22135416666666666</v>
      </c>
      <c r="I13" s="27">
        <f t="shared" si="5"/>
        <v>0.22265625</v>
      </c>
      <c r="J13" s="27">
        <f t="shared" si="5"/>
        <v>0.22200520833333331</v>
      </c>
      <c r="K13" s="27">
        <f t="shared" si="5"/>
        <v>0.22233072916666666</v>
      </c>
      <c r="L13" s="27">
        <f t="shared" si="5"/>
        <v>0.22216796875</v>
      </c>
      <c r="M13" s="27">
        <f t="shared" si="5"/>
        <v>0.22224934895833331</v>
      </c>
      <c r="N13" s="27">
        <f t="shared" si="5"/>
        <v>0.22220865885416666</v>
      </c>
      <c r="O13" s="27">
        <f t="shared" si="5"/>
        <v>0.22222900390625</v>
      </c>
      <c r="P13" s="27">
        <f t="shared" si="5"/>
        <v>0.22221883138020831</v>
      </c>
      <c r="Q13" s="27">
        <f t="shared" si="5"/>
        <v>0.22222391764322916</v>
      </c>
      <c r="R13" s="27">
        <f t="shared" si="5"/>
        <v>0.22222137451171875</v>
      </c>
      <c r="S13" s="27">
        <f t="shared" si="5"/>
        <v>0.22222264607747394</v>
      </c>
      <c r="T13" s="27">
        <f t="shared" si="5"/>
        <v>0.22222201029459634</v>
      </c>
      <c r="U13" s="27">
        <f t="shared" si="5"/>
        <v>0.22222232818603516</v>
      </c>
      <c r="V13" s="27">
        <f t="shared" si="5"/>
        <v>0.22222216924031574</v>
      </c>
      <c r="W13" s="27">
        <f t="shared" si="5"/>
        <v>0.22222224871317545</v>
      </c>
      <c r="X13" s="27">
        <f t="shared" si="5"/>
        <v>0.22222220897674561</v>
      </c>
      <c r="Y13" s="27">
        <f t="shared" si="5"/>
        <v>0.22222222884496051</v>
      </c>
      <c r="Z13" s="32">
        <f>$K5*Y$13+$L5*Y$14+$M5*Y$15</f>
        <v>0.22222221891085306</v>
      </c>
      <c r="AA13" s="7">
        <f>2/9</f>
        <v>0.22222222222222221</v>
      </c>
      <c r="AB13" s="24">
        <f>7/33</f>
        <v>0.21212121212121213</v>
      </c>
    </row>
    <row r="14" spans="1:28" x14ac:dyDescent="0.3">
      <c r="A14" s="27">
        <f t="shared" ref="A14:A15" si="6">1/3</f>
        <v>0.33333333333333331</v>
      </c>
      <c r="B14" s="27">
        <f>$K6*A$13+$L6*A$14+$M6*A$15</f>
        <v>0.5</v>
      </c>
      <c r="C14" s="27">
        <f t="shared" ref="C14:C15" si="7">$K6*B$13+$L6*B$14+$M6*B$15</f>
        <v>0.41666666666666663</v>
      </c>
      <c r="D14" s="27">
        <f t="shared" si="5"/>
        <v>0.45833333333333331</v>
      </c>
      <c r="E14" s="27">
        <f t="shared" si="5"/>
        <v>0.4375</v>
      </c>
      <c r="F14" s="27">
        <f t="shared" si="5"/>
        <v>0.44791666666666663</v>
      </c>
      <c r="G14" s="27">
        <f t="shared" si="5"/>
        <v>0.44270833333333331</v>
      </c>
      <c r="H14" s="27">
        <f t="shared" si="5"/>
        <v>0.4453125</v>
      </c>
      <c r="I14" s="27">
        <f t="shared" si="5"/>
        <v>0.44401041666666663</v>
      </c>
      <c r="J14" s="27">
        <f t="shared" si="5"/>
        <v>0.44466145833333331</v>
      </c>
      <c r="K14" s="27">
        <f t="shared" si="5"/>
        <v>0.4443359375</v>
      </c>
      <c r="L14" s="27">
        <f t="shared" si="5"/>
        <v>0.44449869791666663</v>
      </c>
      <c r="M14" s="27">
        <f t="shared" si="5"/>
        <v>0.44441731770833331</v>
      </c>
      <c r="N14" s="27">
        <f t="shared" si="5"/>
        <v>0.4444580078125</v>
      </c>
      <c r="O14" s="27">
        <f t="shared" si="5"/>
        <v>0.44443766276041663</v>
      </c>
      <c r="P14" s="27">
        <f t="shared" si="5"/>
        <v>0.44444783528645831</v>
      </c>
      <c r="Q14" s="27">
        <f t="shared" si="5"/>
        <v>0.4444427490234375</v>
      </c>
      <c r="R14" s="27">
        <f t="shared" si="5"/>
        <v>0.44444529215494788</v>
      </c>
      <c r="S14" s="27">
        <f t="shared" si="5"/>
        <v>0.44444402058919269</v>
      </c>
      <c r="T14" s="27">
        <f t="shared" si="5"/>
        <v>0.44444465637207031</v>
      </c>
      <c r="U14" s="27">
        <f t="shared" si="5"/>
        <v>0.44444433848063147</v>
      </c>
      <c r="V14" s="27">
        <f t="shared" si="5"/>
        <v>0.44444449742635089</v>
      </c>
      <c r="W14" s="27">
        <f t="shared" si="5"/>
        <v>0.44444441795349121</v>
      </c>
      <c r="X14" s="27">
        <f t="shared" si="5"/>
        <v>0.44444445768992102</v>
      </c>
      <c r="Y14" s="27">
        <f t="shared" si="5"/>
        <v>0.44444443782170612</v>
      </c>
      <c r="Z14" s="32">
        <f>$K6*Y$13+$L6*Y$14+$M6*Y$15</f>
        <v>0.4444444477558136</v>
      </c>
      <c r="AA14" s="7">
        <f>4/9</f>
        <v>0.44444444444444442</v>
      </c>
      <c r="AB14" s="24">
        <f>5/33</f>
        <v>0.15151515151515152</v>
      </c>
    </row>
    <row r="15" spans="1:28" x14ac:dyDescent="0.3">
      <c r="A15" s="27">
        <f t="shared" si="6"/>
        <v>0.33333333333333331</v>
      </c>
      <c r="B15" s="27">
        <f>$K7*A$13+$L7*A$14+$M7*A$15</f>
        <v>0.33333333333333331</v>
      </c>
      <c r="C15" s="27">
        <f t="shared" si="7"/>
        <v>0.33333333333333331</v>
      </c>
      <c r="D15" s="27">
        <f t="shared" si="5"/>
        <v>0.33333333333333331</v>
      </c>
      <c r="E15" s="27">
        <f t="shared" si="5"/>
        <v>0.33333333333333331</v>
      </c>
      <c r="F15" s="27">
        <f t="shared" si="5"/>
        <v>0.33333333333333331</v>
      </c>
      <c r="G15" s="27">
        <f t="shared" si="5"/>
        <v>0.33333333333333331</v>
      </c>
      <c r="H15" s="27">
        <f t="shared" si="5"/>
        <v>0.33333333333333331</v>
      </c>
      <c r="I15" s="27">
        <f t="shared" si="5"/>
        <v>0.33333333333333331</v>
      </c>
      <c r="J15" s="27">
        <f t="shared" si="5"/>
        <v>0.33333333333333331</v>
      </c>
      <c r="K15" s="27">
        <f t="shared" si="5"/>
        <v>0.33333333333333331</v>
      </c>
      <c r="L15" s="27">
        <f t="shared" si="5"/>
        <v>0.33333333333333331</v>
      </c>
      <c r="M15" s="27">
        <f t="shared" si="5"/>
        <v>0.33333333333333331</v>
      </c>
      <c r="N15" s="27">
        <f t="shared" si="5"/>
        <v>0.33333333333333331</v>
      </c>
      <c r="O15" s="27">
        <f t="shared" si="5"/>
        <v>0.33333333333333331</v>
      </c>
      <c r="P15" s="27">
        <f t="shared" si="5"/>
        <v>0.33333333333333331</v>
      </c>
      <c r="Q15" s="27">
        <f t="shared" si="5"/>
        <v>0.33333333333333331</v>
      </c>
      <c r="R15" s="27">
        <f t="shared" si="5"/>
        <v>0.33333333333333331</v>
      </c>
      <c r="S15" s="27">
        <f t="shared" si="5"/>
        <v>0.33333333333333331</v>
      </c>
      <c r="T15" s="27">
        <f t="shared" si="5"/>
        <v>0.33333333333333331</v>
      </c>
      <c r="U15" s="27">
        <f t="shared" si="5"/>
        <v>0.33333333333333331</v>
      </c>
      <c r="V15" s="27">
        <f t="shared" si="5"/>
        <v>0.33333333333333331</v>
      </c>
      <c r="W15" s="27">
        <f t="shared" si="5"/>
        <v>0.33333333333333331</v>
      </c>
      <c r="X15" s="27">
        <f t="shared" si="5"/>
        <v>0.33333333333333331</v>
      </c>
      <c r="Y15" s="27">
        <f t="shared" si="5"/>
        <v>0.33333333333333331</v>
      </c>
      <c r="Z15" s="32">
        <f>$K7*Y$13+$L7*Y$14+$M7*Y$15</f>
        <v>0.33333333333333331</v>
      </c>
      <c r="AA15" s="7">
        <f>3/9</f>
        <v>0.33333333333333331</v>
      </c>
      <c r="AB15" s="24">
        <f>21/33</f>
        <v>0.63636363636363635</v>
      </c>
    </row>
    <row r="16" spans="1:28" x14ac:dyDescent="0.3">
      <c r="A16" s="28"/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</row>
    <row r="17" spans="1:28" x14ac:dyDescent="0.3">
      <c r="A17" s="28"/>
      <c r="B17" s="31">
        <f>ABS(A13-B13)</f>
        <v>0.16666666666666666</v>
      </c>
      <c r="C17" s="31">
        <f t="shared" ref="C17" si="8">ABS(B13-C13)</f>
        <v>8.3333333333333343E-2</v>
      </c>
      <c r="D17" s="31">
        <f t="shared" ref="D17:D19" si="9">ABS(C13-D13)</f>
        <v>4.1666666666666685E-2</v>
      </c>
      <c r="E17" s="31">
        <f t="shared" ref="E17:E19" si="10">ABS(D13-E13)</f>
        <v>2.0833333333333343E-2</v>
      </c>
      <c r="F17" s="31">
        <f t="shared" ref="F17:F19" si="11">ABS(E13-F13)</f>
        <v>1.0416666666666657E-2</v>
      </c>
      <c r="G17" s="31">
        <f t="shared" ref="G17:G19" si="12">ABS(F13-G13)</f>
        <v>5.2083333333333148E-3</v>
      </c>
      <c r="H17" s="31">
        <f t="shared" ref="H17:H19" si="13">ABS(G13-H13)</f>
        <v>2.6041666666666574E-3</v>
      </c>
      <c r="I17" s="31">
        <f t="shared" ref="I17:I19" si="14">ABS(H13-I13)</f>
        <v>1.3020833333333426E-3</v>
      </c>
      <c r="J17" s="31">
        <f t="shared" ref="J17:J19" si="15">ABS(I13-J13)</f>
        <v>6.5104166666668517E-4</v>
      </c>
      <c r="K17" s="31">
        <f t="shared" ref="K17:K19" si="16">ABS(J13-K13)</f>
        <v>3.2552083333334259E-4</v>
      </c>
      <c r="L17" s="31">
        <f t="shared" ref="L17:L19" si="17">ABS(K13-L13)</f>
        <v>1.6276041666665741E-4</v>
      </c>
      <c r="M17" s="31">
        <f t="shared" ref="M17:M19" si="18">ABS(L13-M13)</f>
        <v>8.138020833331483E-5</v>
      </c>
      <c r="N17" s="31">
        <f t="shared" ref="N17:N19" si="19">ABS(M13-N13)</f>
        <v>4.0690104166657415E-5</v>
      </c>
      <c r="O17" s="31">
        <f t="shared" ref="O17:O19" si="20">ABS(N13-O13)</f>
        <v>2.0345052083342585E-5</v>
      </c>
      <c r="P17" s="31">
        <f t="shared" ref="P17:P19" si="21">ABS(O13-P13)</f>
        <v>1.017252604168517E-5</v>
      </c>
      <c r="Q17" s="31">
        <f t="shared" ref="Q17:Q19" si="22">ABS(P13-Q13)</f>
        <v>5.0862630208425852E-6</v>
      </c>
      <c r="R17" s="31">
        <f t="shared" ref="R17:R19" si="23">ABS(Q13-R13)</f>
        <v>2.5431315104074148E-6</v>
      </c>
      <c r="S17" s="31">
        <f t="shared" ref="S17:S19" si="24">ABS(R13-S13)</f>
        <v>1.2715657551898296E-6</v>
      </c>
      <c r="T17" s="31">
        <f t="shared" ref="T17:T19" si="25">ABS(S13-T13)</f>
        <v>6.3578287759491481E-7</v>
      </c>
      <c r="U17" s="31">
        <f t="shared" ref="U17:U19" si="26">ABS(T13-U13)</f>
        <v>3.1789143881133519E-7</v>
      </c>
      <c r="V17" s="31">
        <f t="shared" ref="V17:V19" si="27">ABS(U13-V13)</f>
        <v>1.5894571941954538E-7</v>
      </c>
      <c r="W17" s="31">
        <f t="shared" ref="W17:W19" si="28">ABS(V13-W13)</f>
        <v>7.9472859709772692E-8</v>
      </c>
      <c r="X17" s="31">
        <f t="shared" ref="X17:X19" si="29">ABS(W13-X13)</f>
        <v>3.9736429841008558E-8</v>
      </c>
      <c r="Y17" s="31">
        <f t="shared" ref="Y17:Y19" si="30">ABS(X13-Y13)</f>
        <v>1.9868214906626491E-8</v>
      </c>
      <c r="Z17" s="7">
        <f>ABS(Y13-Z13)</f>
        <v>9.9341074533132456E-9</v>
      </c>
      <c r="AB17" s="6">
        <f>ABS(Z13-AB13)</f>
        <v>1.0101006789640932E-2</v>
      </c>
    </row>
    <row r="18" spans="1:28" x14ac:dyDescent="0.3">
      <c r="A18" s="28"/>
      <c r="B18" s="31">
        <f t="shared" ref="B18:C19" si="31">ABS(A14-B14)</f>
        <v>0.16666666666666669</v>
      </c>
      <c r="C18" s="31">
        <f t="shared" si="31"/>
        <v>8.333333333333337E-2</v>
      </c>
      <c r="D18" s="31">
        <f t="shared" si="9"/>
        <v>4.1666666666666685E-2</v>
      </c>
      <c r="E18" s="31">
        <f t="shared" si="10"/>
        <v>2.0833333333333315E-2</v>
      </c>
      <c r="F18" s="31">
        <f t="shared" si="11"/>
        <v>1.041666666666663E-2</v>
      </c>
      <c r="G18" s="31">
        <f t="shared" si="12"/>
        <v>5.2083333333333148E-3</v>
      </c>
      <c r="H18" s="31">
        <f t="shared" si="13"/>
        <v>2.6041666666666852E-3</v>
      </c>
      <c r="I18" s="31">
        <f t="shared" si="14"/>
        <v>1.3020833333333703E-3</v>
      </c>
      <c r="J18" s="31">
        <f t="shared" si="15"/>
        <v>6.5104166666668517E-4</v>
      </c>
      <c r="K18" s="31">
        <f t="shared" si="16"/>
        <v>3.2552083333331483E-4</v>
      </c>
      <c r="L18" s="31">
        <f t="shared" si="17"/>
        <v>1.6276041666662966E-4</v>
      </c>
      <c r="M18" s="31">
        <f t="shared" si="18"/>
        <v>8.138020833331483E-5</v>
      </c>
      <c r="N18" s="31">
        <f t="shared" si="19"/>
        <v>4.069010416668517E-5</v>
      </c>
      <c r="O18" s="31">
        <f t="shared" si="20"/>
        <v>2.0345052083370341E-5</v>
      </c>
      <c r="P18" s="31">
        <f t="shared" si="21"/>
        <v>1.017252604168517E-5</v>
      </c>
      <c r="Q18" s="31">
        <f t="shared" si="22"/>
        <v>5.0862630208148296E-6</v>
      </c>
      <c r="R18" s="31">
        <f t="shared" si="23"/>
        <v>2.5431315103796592E-6</v>
      </c>
      <c r="S18" s="31">
        <f t="shared" si="24"/>
        <v>1.2715657551898296E-6</v>
      </c>
      <c r="T18" s="31">
        <f t="shared" si="25"/>
        <v>6.3578287762267038E-7</v>
      </c>
      <c r="U18" s="31">
        <f t="shared" si="26"/>
        <v>3.1789143883909077E-7</v>
      </c>
      <c r="V18" s="31">
        <f t="shared" si="27"/>
        <v>1.5894571941954538E-7</v>
      </c>
      <c r="W18" s="31">
        <f t="shared" si="28"/>
        <v>7.9472859682017116E-8</v>
      </c>
      <c r="X18" s="31">
        <f t="shared" si="29"/>
        <v>3.9736429813252983E-8</v>
      </c>
      <c r="Y18" s="31">
        <f t="shared" si="30"/>
        <v>1.9868214906626491E-8</v>
      </c>
      <c r="Z18" s="7">
        <f>ABS(Y14-Z14)</f>
        <v>9.9341074810688212E-9</v>
      </c>
      <c r="AB18" s="6">
        <f t="shared" ref="AB18:AB19" si="32">ABS(Z14-AB14)</f>
        <v>0.29292929624066211</v>
      </c>
    </row>
    <row r="19" spans="1:28" x14ac:dyDescent="0.3">
      <c r="A19" s="28"/>
      <c r="B19" s="31">
        <f t="shared" si="31"/>
        <v>0</v>
      </c>
      <c r="C19" s="31">
        <f t="shared" si="31"/>
        <v>0</v>
      </c>
      <c r="D19" s="31">
        <f t="shared" si="9"/>
        <v>0</v>
      </c>
      <c r="E19" s="31">
        <f t="shared" si="10"/>
        <v>0</v>
      </c>
      <c r="F19" s="31">
        <f t="shared" si="11"/>
        <v>0</v>
      </c>
      <c r="G19" s="31">
        <f t="shared" si="12"/>
        <v>0</v>
      </c>
      <c r="H19" s="31">
        <f t="shared" si="13"/>
        <v>0</v>
      </c>
      <c r="I19" s="31">
        <f t="shared" si="14"/>
        <v>0</v>
      </c>
      <c r="J19" s="31">
        <f t="shared" si="15"/>
        <v>0</v>
      </c>
      <c r="K19" s="31">
        <f t="shared" si="16"/>
        <v>0</v>
      </c>
      <c r="L19" s="31">
        <f t="shared" si="17"/>
        <v>0</v>
      </c>
      <c r="M19" s="31">
        <f t="shared" si="18"/>
        <v>0</v>
      </c>
      <c r="N19" s="31">
        <f t="shared" si="19"/>
        <v>0</v>
      </c>
      <c r="O19" s="31">
        <f t="shared" si="20"/>
        <v>0</v>
      </c>
      <c r="P19" s="31">
        <f t="shared" si="21"/>
        <v>0</v>
      </c>
      <c r="Q19" s="31">
        <f t="shared" si="22"/>
        <v>0</v>
      </c>
      <c r="R19" s="31">
        <f t="shared" si="23"/>
        <v>0</v>
      </c>
      <c r="S19" s="31">
        <f t="shared" si="24"/>
        <v>0</v>
      </c>
      <c r="T19" s="31">
        <f t="shared" si="25"/>
        <v>0</v>
      </c>
      <c r="U19" s="31">
        <f t="shared" si="26"/>
        <v>0</v>
      </c>
      <c r="V19" s="31">
        <f t="shared" si="27"/>
        <v>0</v>
      </c>
      <c r="W19" s="31">
        <f t="shared" si="28"/>
        <v>0</v>
      </c>
      <c r="X19" s="31">
        <f t="shared" si="29"/>
        <v>0</v>
      </c>
      <c r="Y19" s="31">
        <f t="shared" si="30"/>
        <v>0</v>
      </c>
      <c r="Z19" s="7">
        <f>ABS(Y15-Z15)</f>
        <v>0</v>
      </c>
      <c r="AB19" s="6">
        <f t="shared" si="32"/>
        <v>0.30303030303030304</v>
      </c>
    </row>
    <row r="21" spans="1:28" x14ac:dyDescent="0.3">
      <c r="S21" s="7"/>
      <c r="U21" s="7"/>
      <c r="Z21" s="21">
        <f>SUM(Z23:Z25)</f>
        <v>1</v>
      </c>
      <c r="AB21" s="23">
        <f>SUM(AB23:AB25)</f>
        <v>1</v>
      </c>
    </row>
    <row r="22" spans="1:28" x14ac:dyDescent="0.3">
      <c r="A22" s="1" t="s">
        <v>3</v>
      </c>
      <c r="B22" s="1" t="s">
        <v>5</v>
      </c>
      <c r="C22" s="1" t="s">
        <v>6</v>
      </c>
      <c r="Z22" s="20"/>
    </row>
    <row r="23" spans="1:28" x14ac:dyDescent="0.3">
      <c r="A23" s="27">
        <f>1/3</f>
        <v>0.33333333333333331</v>
      </c>
      <c r="B23" s="27">
        <f>($G3*A$23+$H3*A$24+$I3*A$25)+$H8</f>
        <v>0.16666666666666666</v>
      </c>
      <c r="C23" s="27">
        <f t="shared" ref="C23:Z23" si="33">($G3*B$23+$H3*B$24+$I3*B$25)+$H8</f>
        <v>0.25</v>
      </c>
      <c r="D23" s="27">
        <f t="shared" ref="D23:D25" si="34">($G3*C$23+$H3*C$24+$I3*C$25)+$H8</f>
        <v>0.20833333333333331</v>
      </c>
      <c r="E23" s="27">
        <f t="shared" ref="E23:E25" si="35">($G3*D$23+$H3*D$24+$I3*D$25)+$H8</f>
        <v>0.22916666666666666</v>
      </c>
      <c r="F23" s="27">
        <f t="shared" ref="F23:F25" si="36">($G3*E$23+$H3*E$24+$I3*E$25)+$H8</f>
        <v>0.21875</v>
      </c>
      <c r="G23" s="27">
        <f t="shared" ref="G23:G25" si="37">($G3*F$23+$H3*F$24+$I3*F$25)+$H8</f>
        <v>0.22395833333333331</v>
      </c>
      <c r="H23" s="27">
        <f t="shared" ref="H23:H25" si="38">($G3*G$23+$H3*G$24+$I3*G$25)+$H8</f>
        <v>0.22135416666666666</v>
      </c>
      <c r="I23" s="27">
        <f t="shared" ref="I23:I25" si="39">($G3*H$23+$H3*H$24+$I3*H$25)+$H8</f>
        <v>0.22265625</v>
      </c>
      <c r="J23" s="27">
        <f t="shared" ref="J23:J25" si="40">($G3*I$23+$H3*I$24+$I3*I$25)+$H8</f>
        <v>0.22200520833333331</v>
      </c>
      <c r="K23" s="27">
        <f t="shared" ref="K23:K25" si="41">($G3*J$23+$H3*J$24+$I3*J$25)+$H8</f>
        <v>0.22233072916666666</v>
      </c>
      <c r="L23" s="27">
        <f t="shared" ref="L23:L25" si="42">($G3*K$23+$H3*K$24+$I3*K$25)+$H8</f>
        <v>0.22216796875</v>
      </c>
      <c r="M23" s="27">
        <f t="shared" ref="M23:M25" si="43">($G3*L$23+$H3*L$24+$I3*L$25)+$H8</f>
        <v>0.22224934895833331</v>
      </c>
      <c r="N23" s="27">
        <f t="shared" ref="N23:N25" si="44">($G3*M$23+$H3*M$24+$I3*M$25)+$H8</f>
        <v>0.22220865885416666</v>
      </c>
      <c r="O23" s="27">
        <f t="shared" ref="O23:O25" si="45">($G3*N$23+$H3*N$24+$I3*N$25)+$H8</f>
        <v>0.22222900390625</v>
      </c>
      <c r="P23" s="27">
        <f t="shared" ref="P23:P25" si="46">($G3*O$23+$H3*O$24+$I3*O$25)+$H8</f>
        <v>0.22221883138020831</v>
      </c>
      <c r="Q23" s="27">
        <f t="shared" ref="Q23:Q25" si="47">($G3*P$23+$H3*P$24+$I3*P$25)+$H8</f>
        <v>0.22222391764322916</v>
      </c>
      <c r="R23" s="27">
        <f t="shared" ref="R23:R25" si="48">($G3*Q$23+$H3*Q$24+$I3*Q$25)+$H8</f>
        <v>0.22222137451171875</v>
      </c>
      <c r="S23" s="27">
        <f t="shared" ref="S23:S25" si="49">($G3*R$23+$H3*R$24+$I3*R$25)+$H8</f>
        <v>0.22222264607747394</v>
      </c>
      <c r="T23" s="27">
        <f t="shared" ref="T23:T25" si="50">($G3*S$23+$H3*S$24+$I3*S$25)+$H8</f>
        <v>0.22222201029459634</v>
      </c>
      <c r="U23" s="27">
        <f t="shared" ref="U23:U25" si="51">($G3*T$23+$H3*T$24+$I3*T$25)+$H8</f>
        <v>0.22222232818603516</v>
      </c>
      <c r="V23" s="27">
        <f t="shared" ref="V23:V25" si="52">($G3*U$23+$H3*U$24+$I3*U$25)+$H8</f>
        <v>0.22222216924031574</v>
      </c>
      <c r="W23" s="27">
        <f t="shared" ref="W23:W25" si="53">($G3*V$23+$H3*V$24+$I3*V$25)+$H8</f>
        <v>0.22222224871317545</v>
      </c>
      <c r="X23" s="27">
        <f t="shared" ref="X23:X25" si="54">($G3*W$23+$H3*W$24+$I3*W$25)+$H8</f>
        <v>0.22222220897674561</v>
      </c>
      <c r="Y23" s="27">
        <f t="shared" ref="Y23:Y25" si="55">($G3*X$23+$H3*X$24+$I3*X$25)+$H8</f>
        <v>0.22222222884496051</v>
      </c>
      <c r="Z23" s="36">
        <f t="shared" si="33"/>
        <v>0.22222221891085306</v>
      </c>
      <c r="AA23" s="7"/>
      <c r="AB23" s="24">
        <f>7/33</f>
        <v>0.21212121212121213</v>
      </c>
    </row>
    <row r="24" spans="1:28" x14ac:dyDescent="0.3">
      <c r="A24" s="27">
        <f t="shared" ref="A24:A25" si="56">1/3</f>
        <v>0.33333333333333331</v>
      </c>
      <c r="B24" s="27">
        <f t="shared" ref="B24:Z25" si="57">($G4*A$23+$H4*A$24+$I4*A$25)+$H9</f>
        <v>0.5</v>
      </c>
      <c r="C24" s="27">
        <f t="shared" si="57"/>
        <v>0.41666666666666663</v>
      </c>
      <c r="D24" s="27">
        <f t="shared" si="34"/>
        <v>0.45833333333333331</v>
      </c>
      <c r="E24" s="27">
        <f t="shared" si="35"/>
        <v>0.4375</v>
      </c>
      <c r="F24" s="27">
        <f t="shared" si="36"/>
        <v>0.44791666666666663</v>
      </c>
      <c r="G24" s="27">
        <f t="shared" si="37"/>
        <v>0.44270833333333331</v>
      </c>
      <c r="H24" s="27">
        <f t="shared" si="38"/>
        <v>0.4453125</v>
      </c>
      <c r="I24" s="27">
        <f t="shared" si="39"/>
        <v>0.44401041666666663</v>
      </c>
      <c r="J24" s="27">
        <f t="shared" si="40"/>
        <v>0.44466145833333331</v>
      </c>
      <c r="K24" s="27">
        <f t="shared" si="41"/>
        <v>0.4443359375</v>
      </c>
      <c r="L24" s="27">
        <f t="shared" si="42"/>
        <v>0.44449869791666663</v>
      </c>
      <c r="M24" s="27">
        <f t="shared" si="43"/>
        <v>0.44441731770833331</v>
      </c>
      <c r="N24" s="27">
        <f t="shared" si="44"/>
        <v>0.4444580078125</v>
      </c>
      <c r="O24" s="27">
        <f t="shared" si="45"/>
        <v>0.44443766276041663</v>
      </c>
      <c r="P24" s="27">
        <f t="shared" si="46"/>
        <v>0.44444783528645831</v>
      </c>
      <c r="Q24" s="27">
        <f t="shared" si="47"/>
        <v>0.4444427490234375</v>
      </c>
      <c r="R24" s="27">
        <f t="shared" si="48"/>
        <v>0.44444529215494788</v>
      </c>
      <c r="S24" s="27">
        <f t="shared" si="49"/>
        <v>0.44444402058919269</v>
      </c>
      <c r="T24" s="27">
        <f t="shared" si="50"/>
        <v>0.44444465637207031</v>
      </c>
      <c r="U24" s="27">
        <f t="shared" si="51"/>
        <v>0.44444433848063147</v>
      </c>
      <c r="V24" s="27">
        <f t="shared" si="52"/>
        <v>0.44444449742635089</v>
      </c>
      <c r="W24" s="27">
        <f t="shared" si="53"/>
        <v>0.44444441795349121</v>
      </c>
      <c r="X24" s="27">
        <f t="shared" si="54"/>
        <v>0.44444445768992102</v>
      </c>
      <c r="Y24" s="27">
        <f t="shared" si="55"/>
        <v>0.44444443782170612</v>
      </c>
      <c r="Z24" s="36">
        <f t="shared" si="57"/>
        <v>0.4444444477558136</v>
      </c>
      <c r="AA24" s="7"/>
      <c r="AB24" s="24">
        <f>5/33</f>
        <v>0.15151515151515152</v>
      </c>
    </row>
    <row r="25" spans="1:28" x14ac:dyDescent="0.3">
      <c r="A25" s="27">
        <f t="shared" si="56"/>
        <v>0.33333333333333331</v>
      </c>
      <c r="B25" s="27">
        <f t="shared" si="57"/>
        <v>0.33333333333333331</v>
      </c>
      <c r="C25" s="27">
        <f t="shared" si="57"/>
        <v>0.33333333333333331</v>
      </c>
      <c r="D25" s="27">
        <f t="shared" si="34"/>
        <v>0.33333333333333331</v>
      </c>
      <c r="E25" s="27">
        <f t="shared" si="35"/>
        <v>0.33333333333333331</v>
      </c>
      <c r="F25" s="27">
        <f t="shared" si="36"/>
        <v>0.33333333333333331</v>
      </c>
      <c r="G25" s="27">
        <f t="shared" si="37"/>
        <v>0.33333333333333331</v>
      </c>
      <c r="H25" s="27">
        <f t="shared" si="38"/>
        <v>0.33333333333333331</v>
      </c>
      <c r="I25" s="27">
        <f t="shared" si="39"/>
        <v>0.33333333333333331</v>
      </c>
      <c r="J25" s="27">
        <f t="shared" si="40"/>
        <v>0.33333333333333331</v>
      </c>
      <c r="K25" s="27">
        <f t="shared" si="41"/>
        <v>0.33333333333333331</v>
      </c>
      <c r="L25" s="27">
        <f t="shared" si="42"/>
        <v>0.33333333333333331</v>
      </c>
      <c r="M25" s="27">
        <f t="shared" si="43"/>
        <v>0.33333333333333331</v>
      </c>
      <c r="N25" s="27">
        <f t="shared" si="44"/>
        <v>0.33333333333333331</v>
      </c>
      <c r="O25" s="27">
        <f t="shared" si="45"/>
        <v>0.33333333333333331</v>
      </c>
      <c r="P25" s="27">
        <f t="shared" si="46"/>
        <v>0.33333333333333331</v>
      </c>
      <c r="Q25" s="27">
        <f t="shared" si="47"/>
        <v>0.33333333333333331</v>
      </c>
      <c r="R25" s="27">
        <f t="shared" si="48"/>
        <v>0.33333333333333331</v>
      </c>
      <c r="S25" s="27">
        <f t="shared" si="49"/>
        <v>0.33333333333333331</v>
      </c>
      <c r="T25" s="27">
        <f t="shared" si="50"/>
        <v>0.33333333333333331</v>
      </c>
      <c r="U25" s="27">
        <f t="shared" si="51"/>
        <v>0.33333333333333331</v>
      </c>
      <c r="V25" s="27">
        <f t="shared" si="52"/>
        <v>0.33333333333333331</v>
      </c>
      <c r="W25" s="27">
        <f t="shared" si="53"/>
        <v>0.33333333333333331</v>
      </c>
      <c r="X25" s="27">
        <f t="shared" si="54"/>
        <v>0.33333333333333331</v>
      </c>
      <c r="Y25" s="27">
        <f t="shared" si="55"/>
        <v>0.33333333333333331</v>
      </c>
      <c r="Z25" s="36">
        <f t="shared" si="57"/>
        <v>0.33333333333333331</v>
      </c>
      <c r="AA25" s="7"/>
      <c r="AB25" s="24">
        <f>21/33</f>
        <v>0.63636363636363635</v>
      </c>
    </row>
    <row r="26" spans="1:28" x14ac:dyDescent="0.3">
      <c r="A26" s="28"/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</row>
    <row r="27" spans="1:28" x14ac:dyDescent="0.3">
      <c r="A27" s="28"/>
      <c r="B27" s="30">
        <f>ABS(A23-B23)</f>
        <v>0.16666666666666666</v>
      </c>
      <c r="C27" s="30">
        <f t="shared" ref="C27" si="58">ABS(B23-C23)</f>
        <v>8.3333333333333343E-2</v>
      </c>
      <c r="D27" s="30">
        <f t="shared" ref="D27:D29" si="59">ABS(C23-D23)</f>
        <v>4.1666666666666685E-2</v>
      </c>
      <c r="E27" s="30">
        <f t="shared" ref="E27:E29" si="60">ABS(D23-E23)</f>
        <v>2.0833333333333343E-2</v>
      </c>
      <c r="F27" s="30">
        <f t="shared" ref="F27:F29" si="61">ABS(E23-F23)</f>
        <v>1.0416666666666657E-2</v>
      </c>
      <c r="G27" s="30">
        <f t="shared" ref="G27:G29" si="62">ABS(F23-G23)</f>
        <v>5.2083333333333148E-3</v>
      </c>
      <c r="H27" s="30">
        <f t="shared" ref="H27:H29" si="63">ABS(G23-H23)</f>
        <v>2.6041666666666574E-3</v>
      </c>
      <c r="I27" s="30">
        <f t="shared" ref="I27:I29" si="64">ABS(H23-I23)</f>
        <v>1.3020833333333426E-3</v>
      </c>
      <c r="J27" s="30">
        <f t="shared" ref="J27:J29" si="65">ABS(I23-J23)</f>
        <v>6.5104166666668517E-4</v>
      </c>
      <c r="K27" s="30">
        <f t="shared" ref="K27:K29" si="66">ABS(J23-K23)</f>
        <v>3.2552083333334259E-4</v>
      </c>
      <c r="L27" s="30">
        <f t="shared" ref="L27:L29" si="67">ABS(K23-L23)</f>
        <v>1.6276041666665741E-4</v>
      </c>
      <c r="M27" s="30">
        <f t="shared" ref="M27:M29" si="68">ABS(L23-M23)</f>
        <v>8.138020833331483E-5</v>
      </c>
      <c r="N27" s="30">
        <f t="shared" ref="N27:N29" si="69">ABS(M23-N23)</f>
        <v>4.0690104166657415E-5</v>
      </c>
      <c r="O27" s="30">
        <f t="shared" ref="O27:O29" si="70">ABS(N23-O23)</f>
        <v>2.0345052083342585E-5</v>
      </c>
      <c r="P27" s="30">
        <f t="shared" ref="P27:P29" si="71">ABS(O23-P23)</f>
        <v>1.017252604168517E-5</v>
      </c>
      <c r="Q27" s="30">
        <f t="shared" ref="Q27:Q29" si="72">ABS(P23-Q23)</f>
        <v>5.0862630208425852E-6</v>
      </c>
      <c r="R27" s="30">
        <f t="shared" ref="R27:R29" si="73">ABS(Q23-R23)</f>
        <v>2.5431315104074148E-6</v>
      </c>
      <c r="S27" s="30">
        <f t="shared" ref="S27:S29" si="74">ABS(R23-S23)</f>
        <v>1.2715657551898296E-6</v>
      </c>
      <c r="T27" s="30">
        <f t="shared" ref="T27:T29" si="75">ABS(S23-T23)</f>
        <v>6.3578287759491481E-7</v>
      </c>
      <c r="U27" s="30">
        <f t="shared" ref="U27:U29" si="76">ABS(T23-U23)</f>
        <v>3.1789143881133519E-7</v>
      </c>
      <c r="V27" s="30">
        <f t="shared" ref="V27:V29" si="77">ABS(U23-V23)</f>
        <v>1.5894571941954538E-7</v>
      </c>
      <c r="W27" s="30">
        <f t="shared" ref="W27:W29" si="78">ABS(V23-W23)</f>
        <v>7.9472859709772692E-8</v>
      </c>
      <c r="X27" s="30">
        <f t="shared" ref="X27:X29" si="79">ABS(W23-X23)</f>
        <v>3.9736429841008558E-8</v>
      </c>
      <c r="Y27" s="30">
        <f t="shared" ref="Y27:Y29" si="80">ABS(X23-Y23)</f>
        <v>1.9868214906626491E-8</v>
      </c>
      <c r="Z27" s="7">
        <f t="shared" ref="Z27:Z29" si="81">ABS(Y23-Z23)</f>
        <v>9.9341074533132456E-9</v>
      </c>
      <c r="AB27" s="6">
        <f>ABS(Z23-AB23)</f>
        <v>1.0101006789640932E-2</v>
      </c>
    </row>
    <row r="28" spans="1:28" x14ac:dyDescent="0.3">
      <c r="A28" s="28"/>
      <c r="B28" s="30">
        <f t="shared" ref="B28:C29" si="82">ABS(A24-B24)</f>
        <v>0.16666666666666669</v>
      </c>
      <c r="C28" s="30">
        <f t="shared" si="82"/>
        <v>8.333333333333337E-2</v>
      </c>
      <c r="D28" s="30">
        <f t="shared" si="59"/>
        <v>4.1666666666666685E-2</v>
      </c>
      <c r="E28" s="30">
        <f t="shared" si="60"/>
        <v>2.0833333333333315E-2</v>
      </c>
      <c r="F28" s="30">
        <f t="shared" si="61"/>
        <v>1.041666666666663E-2</v>
      </c>
      <c r="G28" s="30">
        <f t="shared" si="62"/>
        <v>5.2083333333333148E-3</v>
      </c>
      <c r="H28" s="30">
        <f t="shared" si="63"/>
        <v>2.6041666666666852E-3</v>
      </c>
      <c r="I28" s="30">
        <f t="shared" si="64"/>
        <v>1.3020833333333703E-3</v>
      </c>
      <c r="J28" s="30">
        <f t="shared" si="65"/>
        <v>6.5104166666668517E-4</v>
      </c>
      <c r="K28" s="30">
        <f t="shared" si="66"/>
        <v>3.2552083333331483E-4</v>
      </c>
      <c r="L28" s="30">
        <f t="shared" si="67"/>
        <v>1.6276041666662966E-4</v>
      </c>
      <c r="M28" s="30">
        <f t="shared" si="68"/>
        <v>8.138020833331483E-5</v>
      </c>
      <c r="N28" s="30">
        <f t="shared" si="69"/>
        <v>4.069010416668517E-5</v>
      </c>
      <c r="O28" s="30">
        <f t="shared" si="70"/>
        <v>2.0345052083370341E-5</v>
      </c>
      <c r="P28" s="30">
        <f t="shared" si="71"/>
        <v>1.017252604168517E-5</v>
      </c>
      <c r="Q28" s="30">
        <f t="shared" si="72"/>
        <v>5.0862630208148296E-6</v>
      </c>
      <c r="R28" s="30">
        <f t="shared" si="73"/>
        <v>2.5431315103796592E-6</v>
      </c>
      <c r="S28" s="30">
        <f t="shared" si="74"/>
        <v>1.2715657551898296E-6</v>
      </c>
      <c r="T28" s="30">
        <f t="shared" si="75"/>
        <v>6.3578287762267038E-7</v>
      </c>
      <c r="U28" s="30">
        <f t="shared" si="76"/>
        <v>3.1789143883909077E-7</v>
      </c>
      <c r="V28" s="30">
        <f t="shared" si="77"/>
        <v>1.5894571941954538E-7</v>
      </c>
      <c r="W28" s="30">
        <f t="shared" si="78"/>
        <v>7.9472859682017116E-8</v>
      </c>
      <c r="X28" s="30">
        <f t="shared" si="79"/>
        <v>3.9736429813252983E-8</v>
      </c>
      <c r="Y28" s="30">
        <f t="shared" si="80"/>
        <v>1.9868214906626491E-8</v>
      </c>
      <c r="Z28" s="7">
        <f t="shared" si="81"/>
        <v>9.9341074810688212E-9</v>
      </c>
      <c r="AB28" s="6">
        <f t="shared" ref="AB28:AB29" si="83">ABS(Z24-AB24)</f>
        <v>0.29292929624066211</v>
      </c>
    </row>
    <row r="29" spans="1:28" x14ac:dyDescent="0.3">
      <c r="A29" s="28"/>
      <c r="B29" s="30">
        <f t="shared" si="82"/>
        <v>0</v>
      </c>
      <c r="C29" s="30">
        <f t="shared" si="82"/>
        <v>0</v>
      </c>
      <c r="D29" s="30">
        <f t="shared" si="59"/>
        <v>0</v>
      </c>
      <c r="E29" s="30">
        <f t="shared" si="60"/>
        <v>0</v>
      </c>
      <c r="F29" s="30">
        <f t="shared" si="61"/>
        <v>0</v>
      </c>
      <c r="G29" s="30">
        <f t="shared" si="62"/>
        <v>0</v>
      </c>
      <c r="H29" s="30">
        <f t="shared" si="63"/>
        <v>0</v>
      </c>
      <c r="I29" s="30">
        <f t="shared" si="64"/>
        <v>0</v>
      </c>
      <c r="J29" s="30">
        <f t="shared" si="65"/>
        <v>0</v>
      </c>
      <c r="K29" s="30">
        <f t="shared" si="66"/>
        <v>0</v>
      </c>
      <c r="L29" s="30">
        <f t="shared" si="67"/>
        <v>0</v>
      </c>
      <c r="M29" s="30">
        <f t="shared" si="68"/>
        <v>0</v>
      </c>
      <c r="N29" s="30">
        <f t="shared" si="69"/>
        <v>0</v>
      </c>
      <c r="O29" s="30">
        <f t="shared" si="70"/>
        <v>0</v>
      </c>
      <c r="P29" s="30">
        <f t="shared" si="71"/>
        <v>0</v>
      </c>
      <c r="Q29" s="30">
        <f t="shared" si="72"/>
        <v>0</v>
      </c>
      <c r="R29" s="30">
        <f t="shared" si="73"/>
        <v>0</v>
      </c>
      <c r="S29" s="30">
        <f t="shared" si="74"/>
        <v>0</v>
      </c>
      <c r="T29" s="30">
        <f t="shared" si="75"/>
        <v>0</v>
      </c>
      <c r="U29" s="30">
        <f t="shared" si="76"/>
        <v>0</v>
      </c>
      <c r="V29" s="30">
        <f t="shared" si="77"/>
        <v>0</v>
      </c>
      <c r="W29" s="30">
        <f t="shared" si="78"/>
        <v>0</v>
      </c>
      <c r="X29" s="30">
        <f t="shared" si="79"/>
        <v>0</v>
      </c>
      <c r="Y29" s="30">
        <f t="shared" si="80"/>
        <v>0</v>
      </c>
      <c r="Z29" s="7">
        <f t="shared" si="81"/>
        <v>0</v>
      </c>
      <c r="AB29" s="6">
        <f t="shared" si="83"/>
        <v>0.30303030303030304</v>
      </c>
    </row>
  </sheetData>
  <mergeCells count="5">
    <mergeCell ref="C1:E1"/>
    <mergeCell ref="G1:I1"/>
    <mergeCell ref="K4:M4"/>
    <mergeCell ref="C7:E7"/>
    <mergeCell ref="G7:I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9</vt:i4>
      </vt:variant>
    </vt:vector>
  </HeadingPairs>
  <TitlesOfParts>
    <vt:vector size="9" baseType="lpstr">
      <vt:lpstr>PageRank-3x3</vt:lpstr>
      <vt:lpstr>PageRank-4x4</vt:lpstr>
      <vt:lpstr>TS PageRank</vt:lpstr>
      <vt:lpstr>HITS</vt:lpstr>
      <vt:lpstr>Exercise 1</vt:lpstr>
      <vt:lpstr>Exercise 2</vt:lpstr>
      <vt:lpstr>Exercise 3</vt:lpstr>
      <vt:lpstr>Exercise 4</vt:lpstr>
      <vt:lpstr>Exercise 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Matej</dc:creator>
  <cp:lastModifiedBy>Guid, Matej</cp:lastModifiedBy>
  <dcterms:created xsi:type="dcterms:W3CDTF">2018-02-14T16:51:30Z</dcterms:created>
  <dcterms:modified xsi:type="dcterms:W3CDTF">2026-02-10T14:18:28Z</dcterms:modified>
</cp:coreProperties>
</file>